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9113\Desktop\GSA-DLA Program Jan_ 2025\Catalogs\Price lists\"/>
    </mc:Choice>
  </mc:AlternateContent>
  <bookViews>
    <workbookView xWindow="-120" yWindow="-120" windowWidth="29040" windowHeight="15840" activeTab="2"/>
  </bookViews>
  <sheets>
    <sheet name="Order Form" sheetId="3" r:id="rId1"/>
    <sheet name="Page 2 Order Form" sheetId="2" r:id="rId2"/>
    <sheet name="Items Catalog" sheetId="1" r:id="rId3"/>
  </sheets>
  <definedNames>
    <definedName name="_xlnm._FilterDatabase" localSheetId="2" hidden="1">'Items Catalog'!$B$2:$G$304</definedName>
    <definedName name="data">'Items Catalog'!$A$3:$G$348</definedName>
    <definedName name="OLE_LINK1" localSheetId="0">'Order Form'!#REF!</definedName>
    <definedName name="_xlnm.Print_Area" localSheetId="2">'Items Catalog'!$A$2:$G$366</definedName>
    <definedName name="_xlnm.Print_Area" localSheetId="0">'Order Form'!$A$1:$G$56</definedName>
  </definedNames>
  <calcPr calcId="162913"/>
</workbook>
</file>

<file path=xl/calcChain.xml><?xml version="1.0" encoding="utf-8"?>
<calcChain xmlns="http://schemas.openxmlformats.org/spreadsheetml/2006/main">
  <c r="C3" i="2" l="1"/>
  <c r="C28" i="3"/>
  <c r="C12" i="3"/>
  <c r="C26" i="3"/>
  <c r="C23" i="3"/>
  <c r="C14" i="3"/>
  <c r="F25" i="3"/>
  <c r="G25" i="3" s="1"/>
  <c r="F26" i="3"/>
  <c r="G26" i="3" s="1"/>
  <c r="F27" i="3"/>
  <c r="G27" i="3" s="1"/>
  <c r="F28" i="3"/>
  <c r="G28" i="3" s="1"/>
  <c r="F29" i="3"/>
  <c r="G29" i="3" s="1"/>
  <c r="E25" i="3"/>
  <c r="E26" i="3"/>
  <c r="E27" i="3"/>
  <c r="E28" i="3"/>
  <c r="E29" i="3"/>
  <c r="D24" i="3"/>
  <c r="D25" i="3"/>
  <c r="D26" i="3"/>
  <c r="D27" i="3"/>
  <c r="D28" i="3"/>
  <c r="D29" i="3"/>
  <c r="C27" i="3"/>
  <c r="C29" i="3"/>
  <c r="C25" i="3"/>
  <c r="C16" i="3"/>
  <c r="C10" i="3" l="1"/>
  <c r="D10" i="3"/>
  <c r="E10" i="3"/>
  <c r="F10" i="3"/>
  <c r="G10" i="3" s="1"/>
  <c r="C11" i="3"/>
  <c r="D11" i="3"/>
  <c r="E11" i="3"/>
  <c r="F11" i="3"/>
  <c r="G11" i="3" s="1"/>
  <c r="D12" i="3"/>
  <c r="E12" i="3"/>
  <c r="F12" i="3"/>
  <c r="G12" i="3" s="1"/>
  <c r="C13" i="3"/>
  <c r="D13" i="3"/>
  <c r="E13" i="3"/>
  <c r="F13" i="3"/>
  <c r="G13" i="3" s="1"/>
  <c r="D14" i="3"/>
  <c r="E14" i="3"/>
  <c r="F14" i="3"/>
  <c r="G14" i="3" s="1"/>
  <c r="C15" i="3"/>
  <c r="D15" i="3"/>
  <c r="E15" i="3"/>
  <c r="F15" i="3"/>
  <c r="G15" i="3" s="1"/>
  <c r="D16" i="3"/>
  <c r="E16" i="3"/>
  <c r="F16" i="3"/>
  <c r="G16" i="3" s="1"/>
  <c r="C17" i="3"/>
  <c r="D17" i="3"/>
  <c r="E17" i="3"/>
  <c r="F17" i="3"/>
  <c r="G17" i="3" s="1"/>
  <c r="C18" i="3"/>
  <c r="D18" i="3"/>
  <c r="E18" i="3"/>
  <c r="F18" i="3"/>
  <c r="G18" i="3" s="1"/>
  <c r="C19" i="3"/>
  <c r="D19" i="3"/>
  <c r="E19" i="3"/>
  <c r="F19" i="3"/>
  <c r="G19" i="3" s="1"/>
  <c r="C20" i="3"/>
  <c r="D20" i="3"/>
  <c r="E20" i="3"/>
  <c r="F20" i="3"/>
  <c r="G20" i="3" s="1"/>
  <c r="C21" i="3"/>
  <c r="D21" i="3"/>
  <c r="E21" i="3"/>
  <c r="F21" i="3"/>
  <c r="G21" i="3" s="1"/>
  <c r="C22" i="3"/>
  <c r="D22" i="3"/>
  <c r="E22" i="3"/>
  <c r="F22" i="3"/>
  <c r="G22" i="3" s="1"/>
  <c r="D23" i="3"/>
  <c r="E23" i="3"/>
  <c r="F23" i="3"/>
  <c r="G23" i="3" s="1"/>
  <c r="C24" i="3"/>
  <c r="E24" i="3"/>
  <c r="F24" i="3"/>
  <c r="G24" i="3" s="1"/>
  <c r="F9" i="3"/>
  <c r="G9" i="3" s="1"/>
  <c r="E9" i="3"/>
  <c r="D9" i="3"/>
  <c r="C9" i="3"/>
  <c r="D3" i="2"/>
  <c r="E3" i="2"/>
  <c r="F3" i="2"/>
  <c r="G3" i="2"/>
  <c r="C4" i="2"/>
  <c r="D4" i="2"/>
  <c r="E4" i="2"/>
  <c r="F4" i="2"/>
  <c r="G4" i="2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C33" i="2"/>
  <c r="D33" i="2"/>
  <c r="E33" i="2"/>
  <c r="F33" i="2"/>
  <c r="G33" i="2"/>
  <c r="C34" i="2"/>
  <c r="D34" i="2"/>
  <c r="E34" i="2"/>
  <c r="F34" i="2"/>
  <c r="G34" i="2"/>
  <c r="C35" i="2"/>
  <c r="D35" i="2"/>
  <c r="E35" i="2"/>
  <c r="F35" i="2"/>
  <c r="G35" i="2"/>
  <c r="C36" i="2"/>
  <c r="D36" i="2"/>
  <c r="E36" i="2"/>
  <c r="F36" i="2"/>
  <c r="G36" i="2"/>
  <c r="C37" i="2"/>
  <c r="D37" i="2"/>
  <c r="E37" i="2"/>
  <c r="F37" i="2"/>
  <c r="G37" i="2"/>
  <c r="C38" i="2"/>
  <c r="D38" i="2"/>
  <c r="E38" i="2"/>
  <c r="F38" i="2"/>
  <c r="G38" i="2"/>
  <c r="C39" i="2"/>
  <c r="D39" i="2"/>
  <c r="E39" i="2"/>
  <c r="F39" i="2"/>
  <c r="G39" i="2"/>
  <c r="C40" i="2"/>
  <c r="D40" i="2"/>
  <c r="E40" i="2"/>
  <c r="F40" i="2"/>
  <c r="G40" i="2"/>
  <c r="C41" i="2"/>
  <c r="D41" i="2"/>
  <c r="E41" i="2"/>
  <c r="F41" i="2"/>
  <c r="G41" i="2"/>
  <c r="C42" i="2"/>
  <c r="D42" i="2"/>
  <c r="E42" i="2"/>
  <c r="F42" i="2"/>
  <c r="G42" i="2"/>
  <c r="C43" i="2"/>
  <c r="D43" i="2"/>
  <c r="E43" i="2"/>
  <c r="F43" i="2"/>
  <c r="G43" i="2"/>
  <c r="C44" i="2"/>
  <c r="D44" i="2"/>
  <c r="E44" i="2"/>
  <c r="F44" i="2"/>
  <c r="G44" i="2"/>
  <c r="C45" i="2"/>
  <c r="D45" i="2"/>
  <c r="E45" i="2"/>
  <c r="F45" i="2"/>
  <c r="G45" i="2"/>
  <c r="C46" i="2"/>
  <c r="D46" i="2"/>
  <c r="E46" i="2"/>
  <c r="F46" i="2"/>
  <c r="G46" i="2"/>
  <c r="C47" i="2"/>
  <c r="D47" i="2"/>
  <c r="E47" i="2"/>
  <c r="F47" i="2"/>
  <c r="G47" i="2"/>
  <c r="C48" i="2"/>
  <c r="D48" i="2"/>
  <c r="E48" i="2"/>
  <c r="F48" i="2"/>
  <c r="G48" i="2"/>
  <c r="C49" i="2"/>
  <c r="D49" i="2"/>
  <c r="E49" i="2"/>
  <c r="F49" i="2"/>
  <c r="G49" i="2"/>
  <c r="C50" i="2"/>
  <c r="D50" i="2"/>
  <c r="E50" i="2"/>
  <c r="F50" i="2"/>
  <c r="G50" i="2"/>
  <c r="C51" i="2"/>
  <c r="D51" i="2"/>
  <c r="E51" i="2"/>
  <c r="F51" i="2"/>
  <c r="G51" i="2"/>
  <c r="G8" i="3" l="1"/>
  <c r="G30" i="3" l="1"/>
  <c r="G52" i="2"/>
  <c r="G31" i="3" s="1"/>
  <c r="G32" i="3" l="1"/>
  <c r="G33" i="3" l="1"/>
  <c r="G34" i="3" s="1"/>
</calcChain>
</file>

<file path=xl/sharedStrings.xml><?xml version="1.0" encoding="utf-8"?>
<sst xmlns="http://schemas.openxmlformats.org/spreadsheetml/2006/main" count="2380" uniqueCount="1534">
  <si>
    <t>NFES</t>
  </si>
  <si>
    <t>NSN</t>
  </si>
  <si>
    <t>Material Description</t>
  </si>
  <si>
    <t>Supply Chain</t>
  </si>
  <si>
    <t>0284</t>
  </si>
  <si>
    <t xml:space="preserve">MESSAGE DROPPER,PLA             </t>
  </si>
  <si>
    <t xml:space="preserve">C&amp;E (Construction and Equipment) </t>
  </si>
  <si>
    <t>0528</t>
  </si>
  <si>
    <t>C&amp;E (Construction and Equipment)</t>
  </si>
  <si>
    <t>0526</t>
  </si>
  <si>
    <t xml:space="preserve">SWIVEL,CARGO                    </t>
  </si>
  <si>
    <t>0531</t>
  </si>
  <si>
    <t xml:space="preserve">NET,CARGO,AERIAL DELIVERY       </t>
  </si>
  <si>
    <t>0138</t>
  </si>
  <si>
    <t>0259</t>
  </si>
  <si>
    <t>0737</t>
  </si>
  <si>
    <t>0137</t>
  </si>
  <si>
    <t>0296</t>
  </si>
  <si>
    <t>0638</t>
  </si>
  <si>
    <t>0637</t>
  </si>
  <si>
    <t>0635</t>
  </si>
  <si>
    <t>0418</t>
  </si>
  <si>
    <t>1807</t>
  </si>
  <si>
    <t>0113</t>
  </si>
  <si>
    <t>1220</t>
  </si>
  <si>
    <t>0046</t>
  </si>
  <si>
    <t xml:space="preserve">CLAMP,FIRE HOSE,SHUTOFF         </t>
  </si>
  <si>
    <t>1808</t>
  </si>
  <si>
    <t>0115</t>
  </si>
  <si>
    <t>0231</t>
  </si>
  <si>
    <t>0856</t>
  </si>
  <si>
    <t>0733</t>
  </si>
  <si>
    <t>0710</t>
  </si>
  <si>
    <t>0916</t>
  </si>
  <si>
    <t>2240</t>
  </si>
  <si>
    <t>0731</t>
  </si>
  <si>
    <t>2235</t>
  </si>
  <si>
    <t>0416</t>
  </si>
  <si>
    <t>0230</t>
  </si>
  <si>
    <t>1809</t>
  </si>
  <si>
    <t>2229</t>
  </si>
  <si>
    <t>0857</t>
  </si>
  <si>
    <t>2210</t>
  </si>
  <si>
    <t>0732</t>
  </si>
  <si>
    <t>1201</t>
  </si>
  <si>
    <t>1207</t>
  </si>
  <si>
    <t>1081</t>
  </si>
  <si>
    <t>1238</t>
  </si>
  <si>
    <t>1016</t>
  </si>
  <si>
    <t>1082</t>
  </si>
  <si>
    <t>0772</t>
  </si>
  <si>
    <t xml:space="preserve">MOP-UP KIT,LATERAL LINE,3 WAND  </t>
  </si>
  <si>
    <t>0659</t>
  </si>
  <si>
    <t>0735</t>
  </si>
  <si>
    <t>0835</t>
  </si>
  <si>
    <t xml:space="preserve">VALVE,SHUT-OFF,GARDEN HOSE      </t>
  </si>
  <si>
    <t>0720</t>
  </si>
  <si>
    <t>0904</t>
  </si>
  <si>
    <t xml:space="preserve">WYE,GARDEN HOSE                 </t>
  </si>
  <si>
    <t>2230</t>
  </si>
  <si>
    <t>0417</t>
  </si>
  <si>
    <t>0933</t>
  </si>
  <si>
    <t>0932</t>
  </si>
  <si>
    <t>0727</t>
  </si>
  <si>
    <t xml:space="preserve">BAND,RETAINING FIRE HOSE        </t>
  </si>
  <si>
    <t>0241</t>
  </si>
  <si>
    <t xml:space="preserve">TORCH,DRIP                      </t>
  </si>
  <si>
    <t>0693</t>
  </si>
  <si>
    <t xml:space="preserve">SPILL CONTAINMENT BERM,PORTABLE </t>
  </si>
  <si>
    <t>0475</t>
  </si>
  <si>
    <t xml:space="preserve">SPECTACLES,INDUSTRIAL           </t>
  </si>
  <si>
    <t>0474</t>
  </si>
  <si>
    <t>0476</t>
  </si>
  <si>
    <t>0926</t>
  </si>
  <si>
    <t>0925</t>
  </si>
  <si>
    <t>0318</t>
  </si>
  <si>
    <t xml:space="preserve">GOGGLES,INDUSTRIAL              </t>
  </si>
  <si>
    <t>0975</t>
  </si>
  <si>
    <t>0973</t>
  </si>
  <si>
    <t>0151</t>
  </si>
  <si>
    <t xml:space="preserve">PUMP,RECIPROCATING              </t>
  </si>
  <si>
    <t>0601</t>
  </si>
  <si>
    <t xml:space="preserve">PUMP UNIT,CENTRIFUGAL           </t>
  </si>
  <si>
    <t>0148</t>
  </si>
  <si>
    <t>0136</t>
  </si>
  <si>
    <t xml:space="preserve">NOZZLE,GARDEN HOSE              </t>
  </si>
  <si>
    <t>0428</t>
  </si>
  <si>
    <t xml:space="preserve">COUPLING HALF,QUICK DISCONNECT  </t>
  </si>
  <si>
    <t>0429</t>
  </si>
  <si>
    <t>0212</t>
  </si>
  <si>
    <t>0351</t>
  </si>
  <si>
    <t>0060</t>
  </si>
  <si>
    <t>1059</t>
  </si>
  <si>
    <t>0063</t>
  </si>
  <si>
    <t xml:space="preserve">HANDLE,FILE                     </t>
  </si>
  <si>
    <t>0358</t>
  </si>
  <si>
    <t>2105</t>
  </si>
  <si>
    <t>0345</t>
  </si>
  <si>
    <t>0343</t>
  </si>
  <si>
    <t xml:space="preserve">FILE GUIDE,CLAMP CHAIN SAW      </t>
  </si>
  <si>
    <t>1857</t>
  </si>
  <si>
    <t>0146</t>
  </si>
  <si>
    <t>0234</t>
  </si>
  <si>
    <t>0235</t>
  </si>
  <si>
    <t>0171</t>
  </si>
  <si>
    <t>1180</t>
  </si>
  <si>
    <t>1168</t>
  </si>
  <si>
    <t>0510</t>
  </si>
  <si>
    <t xml:space="preserve">GAGE,SHARPENING                  </t>
  </si>
  <si>
    <t>0254</t>
  </si>
  <si>
    <t>IH (Industrial Hardware)</t>
  </si>
  <si>
    <t>0742</t>
  </si>
  <si>
    <t>2326</t>
  </si>
  <si>
    <t>0743</t>
  </si>
  <si>
    <t>1938</t>
  </si>
  <si>
    <t>2725</t>
  </si>
  <si>
    <t>WEDGE,PLASTIC FELLING</t>
  </si>
  <si>
    <t>0030</t>
  </si>
  <si>
    <t>Land &amp; Maritime</t>
  </si>
  <si>
    <t>0834</t>
  </si>
  <si>
    <t xml:space="preserve">BATTERY,NONRECHARGEABLE  (C BATTERY) </t>
  </si>
  <si>
    <t>0718</t>
  </si>
  <si>
    <t>0105</t>
  </si>
  <si>
    <t>FUSEE, BACKFIRING</t>
  </si>
  <si>
    <t>3009</t>
  </si>
  <si>
    <t>DLA Aviation</t>
  </si>
  <si>
    <t>3007</t>
  </si>
  <si>
    <t>3012</t>
  </si>
  <si>
    <t>1243</t>
  </si>
  <si>
    <t>Medical</t>
  </si>
  <si>
    <t>1027</t>
  </si>
  <si>
    <t>0640</t>
  </si>
  <si>
    <t>PROTECTION KIT,BIOLOGICAL HAZARD</t>
  </si>
  <si>
    <t>1675</t>
  </si>
  <si>
    <t>1660</t>
  </si>
  <si>
    <t>0067</t>
  </si>
  <si>
    <t xml:space="preserve">FIRST AID KIT,GENERAL PURPOSE   </t>
  </si>
  <si>
    <t>1604</t>
  </si>
  <si>
    <t>1143</t>
  </si>
  <si>
    <t>0047</t>
  </si>
  <si>
    <t>1814</t>
  </si>
  <si>
    <t>1050</t>
  </si>
  <si>
    <t>1155</t>
  </si>
  <si>
    <t>METER,AIR VELOCITY</t>
  </si>
  <si>
    <t>1156</t>
  </si>
  <si>
    <t>PSYCHROMETER</t>
  </si>
  <si>
    <t>2678</t>
  </si>
  <si>
    <t>2679</t>
  </si>
  <si>
    <t>2680</t>
  </si>
  <si>
    <t>CASE,CARRYING,PRACTICE,FIRE SHELTER , M200</t>
  </si>
  <si>
    <t>2681</t>
  </si>
  <si>
    <t>BAG,POLYVINYL,PRACTICE,FIRE SHELTER, M200</t>
  </si>
  <si>
    <t>2798</t>
  </si>
  <si>
    <t>2799</t>
  </si>
  <si>
    <t>1038</t>
  </si>
  <si>
    <t>C&amp;T (Clothing &amp;Textiles)</t>
  </si>
  <si>
    <t>0218</t>
  </si>
  <si>
    <t xml:space="preserve">CAN,GASOLINE,PORTABLE FIRE PUMP </t>
  </si>
  <si>
    <t>1535</t>
  </si>
  <si>
    <t>0606</t>
  </si>
  <si>
    <t>0048</t>
  </si>
  <si>
    <t>Subsistence</t>
  </si>
  <si>
    <t>0135</t>
  </si>
  <si>
    <t>DINNERWARE KIT</t>
  </si>
  <si>
    <t>0126</t>
  </si>
  <si>
    <t>WASH KIT ASSEMBLY</t>
  </si>
  <si>
    <t>0244</t>
  </si>
  <si>
    <t xml:space="preserve">CONTAINER,HOT OR COLD BEVERAGE  </t>
  </si>
  <si>
    <t>0246</t>
  </si>
  <si>
    <t xml:space="preserve">CONTAINER,HOT OR COLD FOOD      </t>
  </si>
  <si>
    <t>0500</t>
  </si>
  <si>
    <t xml:space="preserve">BOX,SHIPPING                    </t>
  </si>
  <si>
    <t>0338</t>
  </si>
  <si>
    <t>0337</t>
  </si>
  <si>
    <t>0305</t>
  </si>
  <si>
    <t>0644</t>
  </si>
  <si>
    <t>0353</t>
  </si>
  <si>
    <t>2006</t>
  </si>
  <si>
    <t>0643</t>
  </si>
  <si>
    <t>2058</t>
  </si>
  <si>
    <t>2030</t>
  </si>
  <si>
    <t>2007</t>
  </si>
  <si>
    <t>0823</t>
  </si>
  <si>
    <t>1580</t>
  </si>
  <si>
    <t>0513</t>
  </si>
  <si>
    <t>0384</t>
  </si>
  <si>
    <t>0134</t>
  </si>
  <si>
    <t xml:space="preserve">BOX,REPACK,SLEEPING PAD         </t>
  </si>
  <si>
    <t>0645</t>
  </si>
  <si>
    <t>0070</t>
  </si>
  <si>
    <t>FLY,TENT</t>
  </si>
  <si>
    <t>0083</t>
  </si>
  <si>
    <t>POLE,TENT</t>
  </si>
  <si>
    <t>0089</t>
  </si>
  <si>
    <t>1521</t>
  </si>
  <si>
    <t>0577</t>
  </si>
  <si>
    <t>0578</t>
  </si>
  <si>
    <t>0579</t>
  </si>
  <si>
    <t>0580</t>
  </si>
  <si>
    <t>0045</t>
  </si>
  <si>
    <t>0078</t>
  </si>
  <si>
    <t>0522</t>
  </si>
  <si>
    <t>2079</t>
  </si>
  <si>
    <t>2078</t>
  </si>
  <si>
    <t>0150</t>
  </si>
  <si>
    <t>1293</t>
  </si>
  <si>
    <t>1294</t>
  </si>
  <si>
    <t>1295</t>
  </si>
  <si>
    <t>1296</t>
  </si>
  <si>
    <t>1297</t>
  </si>
  <si>
    <t>0569</t>
  </si>
  <si>
    <t>0570</t>
  </si>
  <si>
    <t>0511</t>
  </si>
  <si>
    <t>0512</t>
  </si>
  <si>
    <t>2800</t>
  </si>
  <si>
    <t>2802</t>
  </si>
  <si>
    <t>2801</t>
  </si>
  <si>
    <t>2806</t>
  </si>
  <si>
    <t>2807</t>
  </si>
  <si>
    <t>2803</t>
  </si>
  <si>
    <t>2804</t>
  </si>
  <si>
    <t>2805</t>
  </si>
  <si>
    <t>2700</t>
  </si>
  <si>
    <t>2702</t>
  </si>
  <si>
    <t>2701</t>
  </si>
  <si>
    <t>2703</t>
  </si>
  <si>
    <t>2705</t>
  </si>
  <si>
    <t>2706</t>
  </si>
  <si>
    <t>2707</t>
  </si>
  <si>
    <t>2704</t>
  </si>
  <si>
    <t>1274</t>
  </si>
  <si>
    <t>SHROUD,FACE AND NECK,WILDLAND FIREFIGHTER</t>
  </si>
  <si>
    <t>2910</t>
  </si>
  <si>
    <t>2911</t>
  </si>
  <si>
    <t>2842</t>
  </si>
  <si>
    <t>2843</t>
  </si>
  <si>
    <t>2844</t>
  </si>
  <si>
    <t>2846</t>
  </si>
  <si>
    <t>2845</t>
  </si>
  <si>
    <t>2841</t>
  </si>
  <si>
    <t>2847</t>
  </si>
  <si>
    <t>2849</t>
  </si>
  <si>
    <t>2850</t>
  </si>
  <si>
    <t>2851</t>
  </si>
  <si>
    <t>2848</t>
  </si>
  <si>
    <t>2944</t>
  </si>
  <si>
    <t>2959</t>
  </si>
  <si>
    <t>2957</t>
  </si>
  <si>
    <t>2945</t>
  </si>
  <si>
    <t>2946</t>
  </si>
  <si>
    <t>2956</t>
  </si>
  <si>
    <t>2963</t>
  </si>
  <si>
    <t>2947</t>
  </si>
  <si>
    <t>2948</t>
  </si>
  <si>
    <t>2958</t>
  </si>
  <si>
    <t>1641</t>
  </si>
  <si>
    <t>1640</t>
  </si>
  <si>
    <t>1639</t>
  </si>
  <si>
    <t>1642</t>
  </si>
  <si>
    <t>1643</t>
  </si>
  <si>
    <t>1475</t>
  </si>
  <si>
    <t>1477</t>
  </si>
  <si>
    <t>1474</t>
  </si>
  <si>
    <t>1478</t>
  </si>
  <si>
    <t>1476</t>
  </si>
  <si>
    <t>2738</t>
  </si>
  <si>
    <t>2955</t>
  </si>
  <si>
    <t>2964</t>
  </si>
  <si>
    <t>2966</t>
  </si>
  <si>
    <t>2737</t>
  </si>
  <si>
    <t>2965</t>
  </si>
  <si>
    <t>2967</t>
  </si>
  <si>
    <t>0116</t>
  </si>
  <si>
    <t>0117</t>
  </si>
  <si>
    <t>2293</t>
  </si>
  <si>
    <t>2294</t>
  </si>
  <si>
    <t>2295</t>
  </si>
  <si>
    <t>2296</t>
  </si>
  <si>
    <t>1062</t>
  </si>
  <si>
    <t xml:space="preserve">SLEEPING BAG                    </t>
  </si>
  <si>
    <t>1063</t>
  </si>
  <si>
    <t>0037</t>
  </si>
  <si>
    <t>0054</t>
  </si>
  <si>
    <t xml:space="preserve">COVER,WATER CANTEEN             </t>
  </si>
  <si>
    <t>0141</t>
  </si>
  <si>
    <t xml:space="preserve">PAIL,PLASTIC COLLAPSIBLE        </t>
  </si>
  <si>
    <t>0744</t>
  </si>
  <si>
    <t xml:space="preserve">FIELD PACK                      </t>
  </si>
  <si>
    <t>1154</t>
  </si>
  <si>
    <t>0038</t>
  </si>
  <si>
    <t>0912</t>
  </si>
  <si>
    <t>0911</t>
  </si>
  <si>
    <t>1197</t>
  </si>
  <si>
    <t>0597</t>
  </si>
  <si>
    <t>0436</t>
  </si>
  <si>
    <t xml:space="preserve">LINER,WATERBAG                  </t>
  </si>
  <si>
    <t>0437</t>
  </si>
  <si>
    <t xml:space="preserve">WATERBAG,SUPPRESSION            </t>
  </si>
  <si>
    <t>0438</t>
  </si>
  <si>
    <t>0435</t>
  </si>
  <si>
    <t xml:space="preserve">WATERBAG,DRINKING               </t>
  </si>
  <si>
    <t>0294</t>
  </si>
  <si>
    <t xml:space="preserve">CHEST HARNESS,FIRE SHELTER      </t>
  </si>
  <si>
    <t>0281</t>
  </si>
  <si>
    <t xml:space="preserve">TENT,BAG,PERSONAL GEAR PACK     </t>
  </si>
  <si>
    <t>0927</t>
  </si>
  <si>
    <t>0928</t>
  </si>
  <si>
    <t>0536</t>
  </si>
  <si>
    <t xml:space="preserve">BAG,FUEL BOTTLE                 </t>
  </si>
  <si>
    <t>0675</t>
  </si>
  <si>
    <t>0677</t>
  </si>
  <si>
    <t>0674</t>
  </si>
  <si>
    <t>0678</t>
  </si>
  <si>
    <t>0293</t>
  </si>
  <si>
    <t xml:space="preserve">SHEATH,FIRE RAKE,PLASTIC        </t>
  </si>
  <si>
    <t>0128</t>
  </si>
  <si>
    <t xml:space="preserve">SLEEPING BAG,COLD WEATHER       </t>
  </si>
  <si>
    <t>0206</t>
  </si>
  <si>
    <t>0240</t>
  </si>
  <si>
    <t xml:space="preserve">TOWEL,PAPER                     </t>
  </si>
  <si>
    <t>1842</t>
  </si>
  <si>
    <t xml:space="preserve">MEAL, INDIVIDUAL  </t>
  </si>
  <si>
    <t>2396</t>
  </si>
  <si>
    <t>2401</t>
  </si>
  <si>
    <t>2398</t>
  </si>
  <si>
    <t>0267</t>
  </si>
  <si>
    <t>0566</t>
  </si>
  <si>
    <t>1146</t>
  </si>
  <si>
    <t>1142</t>
  </si>
  <si>
    <t>1126</t>
  </si>
  <si>
    <t>1193</t>
  </si>
  <si>
    <t>1147</t>
  </si>
  <si>
    <t xml:space="preserve">SIGN  (believe unit of issue is 10 EA/Box)                          </t>
  </si>
  <si>
    <t>1194</t>
  </si>
  <si>
    <t>1148</t>
  </si>
  <si>
    <t xml:space="preserve">SIGN (believe unit of issue is 10 EA/Box)                          </t>
  </si>
  <si>
    <t>1192</t>
  </si>
  <si>
    <t>1124</t>
  </si>
  <si>
    <t>1122</t>
  </si>
  <si>
    <t>0983</t>
  </si>
  <si>
    <t>1123</t>
  </si>
  <si>
    <t>1125</t>
  </si>
  <si>
    <t>1121</t>
  </si>
  <si>
    <t>1141</t>
  </si>
  <si>
    <t>0053</t>
  </si>
  <si>
    <t xml:space="preserve">COT, FOLDING </t>
  </si>
  <si>
    <t>0058</t>
  </si>
  <si>
    <t>0149</t>
  </si>
  <si>
    <t>0210</t>
  </si>
  <si>
    <t>SPOUT,CAN,FLEXIBLE</t>
  </si>
  <si>
    <t>0344</t>
  </si>
  <si>
    <t>Aviation</t>
  </si>
  <si>
    <t>0811</t>
  </si>
  <si>
    <t xml:space="preserve">MAGNIFIER </t>
  </si>
  <si>
    <t>1071</t>
  </si>
  <si>
    <t>1175</t>
  </si>
  <si>
    <t>1759</t>
  </si>
  <si>
    <t>1219</t>
  </si>
  <si>
    <t>GLOVES,FLYERS'  SIZE 7</t>
  </si>
  <si>
    <t>1223</t>
  </si>
  <si>
    <t>1224</t>
  </si>
  <si>
    <t>1225</t>
  </si>
  <si>
    <t>1226</t>
  </si>
  <si>
    <t>1762</t>
  </si>
  <si>
    <t>1763</t>
  </si>
  <si>
    <t>1764</t>
  </si>
  <si>
    <t>1765</t>
  </si>
  <si>
    <t>1766</t>
  </si>
  <si>
    <t>0501</t>
  </si>
  <si>
    <t>COVERALLS,FLYERS'  36 SHORT</t>
  </si>
  <si>
    <t>0507</t>
  </si>
  <si>
    <t>COVERALLS,FLYERS'  36 REGULAR</t>
  </si>
  <si>
    <t>0508</t>
  </si>
  <si>
    <t>COVERALLS,FLYERS'  36 LONG</t>
  </si>
  <si>
    <t>0509</t>
  </si>
  <si>
    <t>COVERALLS,FLYERS'  38 SHORT</t>
  </si>
  <si>
    <t>0572</t>
  </si>
  <si>
    <t>0514</t>
  </si>
  <si>
    <t>COVERALLS,FLYERS'  38 LONG</t>
  </si>
  <si>
    <t>0517</t>
  </si>
  <si>
    <t>COVERALLS,FLYERS'  40 SHORT</t>
  </si>
  <si>
    <t>0518</t>
  </si>
  <si>
    <t>COVERALLS,FLYERS'  40 REGULAR</t>
  </si>
  <si>
    <t>0519</t>
  </si>
  <si>
    <t>COVERALLS,FLYERS'  40 LONG</t>
  </si>
  <si>
    <t>0521</t>
  </si>
  <si>
    <t>COVERALLS,FLYERS'  42 SHORT</t>
  </si>
  <si>
    <t>0574</t>
  </si>
  <si>
    <t>0525</t>
  </si>
  <si>
    <t>COVERALLS,FLYERS'  42 LONG</t>
  </si>
  <si>
    <t>0527</t>
  </si>
  <si>
    <t>COVERALLS,FLYERS'  44 SHORT</t>
  </si>
  <si>
    <t>0539</t>
  </si>
  <si>
    <t>COVERALLS,FLYERS'  44 REGULAR</t>
  </si>
  <si>
    <t>0545</t>
  </si>
  <si>
    <t>COVERALLS,FLYERS'  44 LONG</t>
  </si>
  <si>
    <t>0546</t>
  </si>
  <si>
    <t>COVERALLS,FLYERS'  46 SHORT</t>
  </si>
  <si>
    <t>0576</t>
  </si>
  <si>
    <t>0547</t>
  </si>
  <si>
    <t>COVERALLS,FLYERS'  46 LONG</t>
  </si>
  <si>
    <t>0567</t>
  </si>
  <si>
    <t>COVERALLS,FLYERS'  48 REGULAR</t>
  </si>
  <si>
    <t>0548</t>
  </si>
  <si>
    <t>COVERALLS,FLYERS'  48 LONG</t>
  </si>
  <si>
    <t>NIIN</t>
  </si>
  <si>
    <t>007974495</t>
  </si>
  <si>
    <t>010298554</t>
  </si>
  <si>
    <t>010298555</t>
  </si>
  <si>
    <t>010298556</t>
  </si>
  <si>
    <t>000852291</t>
  </si>
  <si>
    <t>001265108</t>
  </si>
  <si>
    <t>001776135</t>
  </si>
  <si>
    <t>001818872</t>
  </si>
  <si>
    <t>002033512</t>
  </si>
  <si>
    <t>002033845</t>
  </si>
  <si>
    <t>002033855</t>
  </si>
  <si>
    <t>002043358</t>
  </si>
  <si>
    <t>002043386</t>
  </si>
  <si>
    <t>002942648</t>
  </si>
  <si>
    <t>005404512</t>
  </si>
  <si>
    <t>005689904</t>
  </si>
  <si>
    <t>005951838</t>
  </si>
  <si>
    <t>006401892</t>
  </si>
  <si>
    <t>007677123</t>
  </si>
  <si>
    <t>008891774</t>
  </si>
  <si>
    <t>008891775</t>
  </si>
  <si>
    <t>009752969</t>
  </si>
  <si>
    <t>009843475</t>
  </si>
  <si>
    <t>010799283</t>
  </si>
  <si>
    <t>010799284</t>
  </si>
  <si>
    <t>010799285</t>
  </si>
  <si>
    <t>010799286</t>
  </si>
  <si>
    <t>010801457</t>
  </si>
  <si>
    <t>010801458</t>
  </si>
  <si>
    <t>010801459</t>
  </si>
  <si>
    <t>010801460</t>
  </si>
  <si>
    <t>010806531</t>
  </si>
  <si>
    <t>010806532</t>
  </si>
  <si>
    <t>010810417</t>
  </si>
  <si>
    <t>010810418</t>
  </si>
  <si>
    <t>010810419</t>
  </si>
  <si>
    <t>010818749</t>
  </si>
  <si>
    <t>010818751</t>
  </si>
  <si>
    <t>010820575</t>
  </si>
  <si>
    <t>011656597</t>
  </si>
  <si>
    <t>011656599</t>
  </si>
  <si>
    <t>011656600</t>
  </si>
  <si>
    <t>011656603</t>
  </si>
  <si>
    <t>011668122</t>
  </si>
  <si>
    <t>011671061</t>
  </si>
  <si>
    <t>011671123</t>
  </si>
  <si>
    <t>013214206</t>
  </si>
  <si>
    <t>013871392</t>
  </si>
  <si>
    <t>014125683</t>
  </si>
  <si>
    <t>014125684</t>
  </si>
  <si>
    <t>014125688</t>
  </si>
  <si>
    <t>014126335</t>
  </si>
  <si>
    <t>015088818</t>
  </si>
  <si>
    <t>015211691</t>
  </si>
  <si>
    <t>015262977</t>
  </si>
  <si>
    <t>015263000</t>
  </si>
  <si>
    <t>015298489</t>
  </si>
  <si>
    <t>015589951</t>
  </si>
  <si>
    <t>015868307</t>
  </si>
  <si>
    <t>012922816</t>
  </si>
  <si>
    <t>012922817</t>
  </si>
  <si>
    <t>012925055</t>
  </si>
  <si>
    <t>014983184</t>
  </si>
  <si>
    <t>014983194</t>
  </si>
  <si>
    <t>015047863</t>
  </si>
  <si>
    <t>015275248</t>
  </si>
  <si>
    <t>015298804</t>
  </si>
  <si>
    <t>005950762</t>
  </si>
  <si>
    <t>008905879</t>
  </si>
  <si>
    <t>014953633</t>
  </si>
  <si>
    <t>005951103</t>
  </si>
  <si>
    <t>010570136</t>
  </si>
  <si>
    <t>010574210</t>
  </si>
  <si>
    <t>001265114</t>
  </si>
  <si>
    <t>002425384</t>
  </si>
  <si>
    <t>002425385</t>
  </si>
  <si>
    <t>002425386</t>
  </si>
  <si>
    <t>002630341</t>
  </si>
  <si>
    <t>002630342</t>
  </si>
  <si>
    <t>007827491</t>
  </si>
  <si>
    <t>009650608</t>
  </si>
  <si>
    <t>010465031</t>
  </si>
  <si>
    <t>011377507</t>
  </si>
  <si>
    <t>002933467</t>
  </si>
  <si>
    <t>005961426</t>
  </si>
  <si>
    <t>005961427</t>
  </si>
  <si>
    <t>009650609</t>
  </si>
  <si>
    <t>012402120</t>
  </si>
  <si>
    <t>012963592</t>
  </si>
  <si>
    <t>013242776</t>
  </si>
  <si>
    <t>002391873</t>
  </si>
  <si>
    <t>002391875</t>
  </si>
  <si>
    <t>002391877</t>
  </si>
  <si>
    <t>007202621</t>
  </si>
  <si>
    <t>009018105</t>
  </si>
  <si>
    <t>010459198</t>
  </si>
  <si>
    <t>009857845</t>
  </si>
  <si>
    <t>009857846</t>
  </si>
  <si>
    <t>016036874</t>
  </si>
  <si>
    <t>002941279</t>
  </si>
  <si>
    <t>010744229</t>
  </si>
  <si>
    <t>011785559</t>
  </si>
  <si>
    <t>011960136</t>
  </si>
  <si>
    <t>010453506</t>
  </si>
  <si>
    <t>001376345</t>
  </si>
  <si>
    <t>013767247</t>
  </si>
  <si>
    <t>015851975</t>
  </si>
  <si>
    <t>015851976</t>
  </si>
  <si>
    <t>006561092</t>
  </si>
  <si>
    <t>006561094</t>
  </si>
  <si>
    <t>010107754</t>
  </si>
  <si>
    <t>001715121</t>
  </si>
  <si>
    <t>005538795</t>
  </si>
  <si>
    <t>010242638</t>
  </si>
  <si>
    <t>008337010</t>
  </si>
  <si>
    <t>008261662</t>
  </si>
  <si>
    <t>014990605</t>
  </si>
  <si>
    <t>014990608</t>
  </si>
  <si>
    <t>014990614</t>
  </si>
  <si>
    <t>014990618</t>
  </si>
  <si>
    <t>015298805</t>
  </si>
  <si>
    <t>015298807</t>
  </si>
  <si>
    <t>010290370</t>
  </si>
  <si>
    <t>010445523</t>
  </si>
  <si>
    <t>013512133</t>
  </si>
  <si>
    <t>016162202</t>
  </si>
  <si>
    <t>001286837</t>
  </si>
  <si>
    <t>001390480</t>
  </si>
  <si>
    <t>001391063</t>
  </si>
  <si>
    <t>016062663</t>
  </si>
  <si>
    <t>016062670</t>
  </si>
  <si>
    <t>001390652</t>
  </si>
  <si>
    <t>001390673</t>
  </si>
  <si>
    <t>001390689</t>
  </si>
  <si>
    <t>001390690</t>
  </si>
  <si>
    <t>001390691</t>
  </si>
  <si>
    <t>001390706</t>
  </si>
  <si>
    <t>001390722</t>
  </si>
  <si>
    <t>001390749</t>
  </si>
  <si>
    <t>001450038</t>
  </si>
  <si>
    <t>001839481</t>
  </si>
  <si>
    <t>002920123</t>
  </si>
  <si>
    <t>004179318</t>
  </si>
  <si>
    <t>012195749</t>
  </si>
  <si>
    <t>012909543</t>
  </si>
  <si>
    <t>013072951</t>
  </si>
  <si>
    <t>013816529</t>
  </si>
  <si>
    <t>015041463</t>
  </si>
  <si>
    <t>001026370</t>
  </si>
  <si>
    <t>007536574</t>
  </si>
  <si>
    <t>011075694</t>
  </si>
  <si>
    <t>011855512</t>
  </si>
  <si>
    <t>002335818</t>
  </si>
  <si>
    <t>002335819</t>
  </si>
  <si>
    <t>002598718</t>
  </si>
  <si>
    <t>002598722</t>
  </si>
  <si>
    <t>002867507</t>
  </si>
  <si>
    <t>010285575</t>
  </si>
  <si>
    <t>012116316</t>
  </si>
  <si>
    <t>012847500</t>
  </si>
  <si>
    <t>012853530</t>
  </si>
  <si>
    <t>012947717</t>
  </si>
  <si>
    <t>013940208</t>
  </si>
  <si>
    <t>013940209</t>
  </si>
  <si>
    <t>013940210</t>
  </si>
  <si>
    <t>013940215</t>
  </si>
  <si>
    <t>013973937</t>
  </si>
  <si>
    <t>014213905</t>
  </si>
  <si>
    <t>014213907</t>
  </si>
  <si>
    <t>014340618</t>
  </si>
  <si>
    <t>014340626</t>
  </si>
  <si>
    <t>014642282</t>
  </si>
  <si>
    <t>014643671</t>
  </si>
  <si>
    <t>014643672</t>
  </si>
  <si>
    <t>014643673</t>
  </si>
  <si>
    <t>014643675</t>
  </si>
  <si>
    <t>014643676</t>
  </si>
  <si>
    <t>014643677</t>
  </si>
  <si>
    <t>014643678</t>
  </si>
  <si>
    <t>014644242</t>
  </si>
  <si>
    <t>014644244</t>
  </si>
  <si>
    <t>014644247</t>
  </si>
  <si>
    <t>014644248</t>
  </si>
  <si>
    <t>014645621</t>
  </si>
  <si>
    <t>014645624</t>
  </si>
  <si>
    <t>014645645</t>
  </si>
  <si>
    <t>014645742</t>
  </si>
  <si>
    <t>014836075</t>
  </si>
  <si>
    <t>015331740</t>
  </si>
  <si>
    <t>015332435</t>
  </si>
  <si>
    <t>015374981</t>
  </si>
  <si>
    <t>015374982</t>
  </si>
  <si>
    <t>015374983</t>
  </si>
  <si>
    <t>015374984</t>
  </si>
  <si>
    <t>015374985</t>
  </si>
  <si>
    <t>015374986</t>
  </si>
  <si>
    <t>015375677</t>
  </si>
  <si>
    <t>015375678</t>
  </si>
  <si>
    <t>015375679</t>
  </si>
  <si>
    <t>015375680</t>
  </si>
  <si>
    <t>015375681</t>
  </si>
  <si>
    <t>015593540</t>
  </si>
  <si>
    <t>015593541</t>
  </si>
  <si>
    <t>015593542</t>
  </si>
  <si>
    <t>015593543</t>
  </si>
  <si>
    <t>015593544</t>
  </si>
  <si>
    <t>015593545</t>
  </si>
  <si>
    <t>015593546</t>
  </si>
  <si>
    <t>015593547</t>
  </si>
  <si>
    <t>015593548</t>
  </si>
  <si>
    <t>015593549</t>
  </si>
  <si>
    <t>015650618</t>
  </si>
  <si>
    <t>015650620</t>
  </si>
  <si>
    <t>015650623</t>
  </si>
  <si>
    <t>015650624</t>
  </si>
  <si>
    <t>015650625</t>
  </si>
  <si>
    <t>015680006</t>
  </si>
  <si>
    <t>015680008</t>
  </si>
  <si>
    <t>015680011</t>
  </si>
  <si>
    <t>015680012</t>
  </si>
  <si>
    <t>015680013</t>
  </si>
  <si>
    <t>015916925</t>
  </si>
  <si>
    <t>015916926</t>
  </si>
  <si>
    <t>015916928</t>
  </si>
  <si>
    <t>015916929</t>
  </si>
  <si>
    <t>015916930</t>
  </si>
  <si>
    <t>015916932</t>
  </si>
  <si>
    <t>015916933</t>
  </si>
  <si>
    <t>015916934</t>
  </si>
  <si>
    <t>015976005</t>
  </si>
  <si>
    <t>015976013</t>
  </si>
  <si>
    <t>016193409</t>
  </si>
  <si>
    <t>016193413</t>
  </si>
  <si>
    <t>016193414</t>
  </si>
  <si>
    <t>016193415</t>
  </si>
  <si>
    <t>000810798</t>
  </si>
  <si>
    <t>000823054</t>
  </si>
  <si>
    <t>001026381</t>
  </si>
  <si>
    <t>001184956</t>
  </si>
  <si>
    <t>001286928</t>
  </si>
  <si>
    <t>002053493</t>
  </si>
  <si>
    <t>005213057</t>
  </si>
  <si>
    <t>010625854</t>
  </si>
  <si>
    <t>013101259</t>
  </si>
  <si>
    <t>013105130</t>
  </si>
  <si>
    <t>013211678</t>
  </si>
  <si>
    <t>013211679</t>
  </si>
  <si>
    <t>013692147</t>
  </si>
  <si>
    <t>013692148</t>
  </si>
  <si>
    <t>013692149</t>
  </si>
  <si>
    <t>013693557</t>
  </si>
  <si>
    <t>014634648</t>
  </si>
  <si>
    <t>014634649</t>
  </si>
  <si>
    <t>014983190</t>
  </si>
  <si>
    <t>014983191</t>
  </si>
  <si>
    <t>015034476</t>
  </si>
  <si>
    <t>015034479</t>
  </si>
  <si>
    <t>015034482</t>
  </si>
  <si>
    <t>015034484</t>
  </si>
  <si>
    <t>015034488</t>
  </si>
  <si>
    <t>015921365</t>
  </si>
  <si>
    <t>016023355</t>
  </si>
  <si>
    <t>016092831</t>
  </si>
  <si>
    <t>011699010</t>
  </si>
  <si>
    <t>001491094</t>
  </si>
  <si>
    <t>001961068</t>
  </si>
  <si>
    <t>014582059</t>
  </si>
  <si>
    <t>014582060</t>
  </si>
  <si>
    <t>015232324</t>
  </si>
  <si>
    <t>015232578</t>
  </si>
  <si>
    <t>015958872</t>
  </si>
  <si>
    <t>015958873</t>
  </si>
  <si>
    <t>015958875</t>
  </si>
  <si>
    <t>015958876</t>
  </si>
  <si>
    <t>015958877</t>
  </si>
  <si>
    <t>015958879</t>
  </si>
  <si>
    <t>015958880</t>
  </si>
  <si>
    <t>015958881</t>
  </si>
  <si>
    <t>015958884</t>
  </si>
  <si>
    <t>015958885</t>
  </si>
  <si>
    <t>015958886</t>
  </si>
  <si>
    <t>015958887</t>
  </si>
  <si>
    <t>015958888</t>
  </si>
  <si>
    <t>015958889</t>
  </si>
  <si>
    <t>015958890</t>
  </si>
  <si>
    <t>011093369</t>
  </si>
  <si>
    <t>009350422</t>
  </si>
  <si>
    <t>014521690</t>
  </si>
  <si>
    <t>007396733</t>
  </si>
  <si>
    <t>001776154</t>
  </si>
  <si>
    <t>009469689</t>
  </si>
  <si>
    <t>002526250</t>
  </si>
  <si>
    <t>011178699</t>
  </si>
  <si>
    <t>013375269</t>
  </si>
  <si>
    <t>002619751</t>
  </si>
  <si>
    <t>010290109</t>
  </si>
  <si>
    <t>010290111</t>
  </si>
  <si>
    <t>010290112</t>
  </si>
  <si>
    <t>010290113</t>
  </si>
  <si>
    <t>010290116</t>
  </si>
  <si>
    <t>015274653</t>
  </si>
  <si>
    <t>015274655</t>
  </si>
  <si>
    <t>015274664</t>
  </si>
  <si>
    <t>015274665</t>
  </si>
  <si>
    <t>015274666</t>
  </si>
  <si>
    <t>010438380</t>
  </si>
  <si>
    <t>010438381</t>
  </si>
  <si>
    <t>010438382</t>
  </si>
  <si>
    <t>010438383</t>
  </si>
  <si>
    <t>010438384</t>
  </si>
  <si>
    <t>010438385</t>
  </si>
  <si>
    <t>010438386</t>
  </si>
  <si>
    <t>010438387</t>
  </si>
  <si>
    <t>010438388</t>
  </si>
  <si>
    <t>010438389</t>
  </si>
  <si>
    <t>010439529</t>
  </si>
  <si>
    <t>010438390</t>
  </si>
  <si>
    <t>010438391</t>
  </si>
  <si>
    <t>010438392</t>
  </si>
  <si>
    <t>010438393</t>
  </si>
  <si>
    <t>010438394</t>
  </si>
  <si>
    <t>010438395</t>
  </si>
  <si>
    <t>010438396</t>
  </si>
  <si>
    <t>010438397</t>
  </si>
  <si>
    <t>010438398</t>
  </si>
  <si>
    <t>7289</t>
  </si>
  <si>
    <t>7290</t>
  </si>
  <si>
    <t xml:space="preserve">DLA Standard Unit Price </t>
  </si>
  <si>
    <t xml:space="preserve"> </t>
  </si>
  <si>
    <t>NFES #</t>
  </si>
  <si>
    <t>Qty</t>
  </si>
  <si>
    <t>Item Description</t>
  </si>
  <si>
    <t>Unit</t>
  </si>
  <si>
    <t>Unit Cost</t>
  </si>
  <si>
    <t>Total</t>
  </si>
  <si>
    <t>Example:  Shirt, Flame Resistant, Lg</t>
  </si>
  <si>
    <t>8415-00-259-8718</t>
  </si>
  <si>
    <t>EA</t>
  </si>
  <si>
    <t>Comments:</t>
  </si>
  <si>
    <t xml:space="preserve">PO #: </t>
  </si>
  <si>
    <t>Cooperative Fire Department/Agency</t>
  </si>
  <si>
    <t xml:space="preserve">Signature:  </t>
  </si>
  <si>
    <t>Date:</t>
  </si>
  <si>
    <t>0006</t>
  </si>
  <si>
    <t>0007</t>
  </si>
  <si>
    <t>0010</t>
  </si>
  <si>
    <t>0024</t>
  </si>
  <si>
    <t>Natl Stock #</t>
  </si>
  <si>
    <t>SHIP TO: (provide a street address for UPS):</t>
  </si>
  <si>
    <t>Title:</t>
  </si>
  <si>
    <t>PG</t>
  </si>
  <si>
    <t>PR</t>
  </si>
  <si>
    <t>KT</t>
  </si>
  <si>
    <t>DZ</t>
  </si>
  <si>
    <t>BX</t>
  </si>
  <si>
    <t>BD</t>
  </si>
  <si>
    <t>LG</t>
  </si>
  <si>
    <t xml:space="preserve">SIGN    (believe unit of issue is 10 EA/Box)                       </t>
  </si>
  <si>
    <t>HD</t>
  </si>
  <si>
    <t>1239</t>
  </si>
  <si>
    <t>ADAPTER1 1/2"NPSH-F to 1 1/2"HH-M</t>
  </si>
  <si>
    <t xml:space="preserve">REDUCER 1 1/2"NH-F to 1"NPSH-M     </t>
  </si>
  <si>
    <t xml:space="preserve">NOZZLE, TWIN TIP-FORESTER R-5 1"NPSH     </t>
  </si>
  <si>
    <t>CANTEEN,WATER    1 QT W/O COVER</t>
  </si>
  <si>
    <t>CANTEEN,WATER   1 QT W/COVER</t>
  </si>
  <si>
    <t>CHAPS,PROTECTIVE 32" LONG</t>
  </si>
  <si>
    <t>COMPASS,MAGNETIC, HINGED MIRROR</t>
  </si>
  <si>
    <t>FILE,HAND   10" BASTARD</t>
  </si>
  <si>
    <t>FIRST AID KIT, POCKET</t>
  </si>
  <si>
    <t>CHAPS,PROTECTIVE 36" LONG</t>
  </si>
  <si>
    <t xml:space="preserve">HOSE ASSEMBLY, SUCTION 1 1/2"NH X 10' </t>
  </si>
  <si>
    <t xml:space="preserve">HELMET, FULL BRIM W/RATCHET YELLOW              </t>
  </si>
  <si>
    <t xml:space="preserve">NOZZLE, PLASTIC 60 GPM 1 1/2"NH-F          </t>
  </si>
  <si>
    <t xml:space="preserve">NOZZLE, PLASTIC 35 GPM 1"NPSH          </t>
  </si>
  <si>
    <t>PULASKI</t>
  </si>
  <si>
    <t xml:space="preserve">CHAPS,PROTECTIVE 40" LONG                </t>
  </si>
  <si>
    <t xml:space="preserve">SHOVEL,HAND    #1 SIZE           </t>
  </si>
  <si>
    <t>VALVE, FOOT   1 1/2"NH-F W/STRAINER</t>
  </si>
  <si>
    <t>TEE, HOSE, 1 1/2"NH-F X 1 1/2"NH-M X 1"NPSH</t>
  </si>
  <si>
    <t xml:space="preserve">WYE, GATED 1 1/2"NH </t>
  </si>
  <si>
    <t xml:space="preserve">WRENCH, SPANNER 5"                  </t>
  </si>
  <si>
    <t xml:space="preserve">WRENCH, SPANNER   11"                </t>
  </si>
  <si>
    <t>GASKET 1 1/2"</t>
  </si>
  <si>
    <t xml:space="preserve">WYE, GATED 1"NPSH </t>
  </si>
  <si>
    <t xml:space="preserve">RIBBON,FLAGGING, "HAZARDS" YELLOW/BLACK   </t>
  </si>
  <si>
    <t xml:space="preserve">RAKE, MCLEOD        </t>
  </si>
  <si>
    <t>SPARK PLUG, CHAINSAW</t>
  </si>
  <si>
    <t xml:space="preserve">FILE,HAND, ROUND 7/32" CHAINSAW                     </t>
  </si>
  <si>
    <t xml:space="preserve">FILE,HAND, 8" BASTARD                     </t>
  </si>
  <si>
    <t xml:space="preserve">HANDLE,CHAINSAW FILE                     </t>
  </si>
  <si>
    <t xml:space="preserve">INCREASER,HOSE, 1"NPSH TO 1 1/2"NH     </t>
  </si>
  <si>
    <t>SHIRT, FIRE S/LONG</t>
  </si>
  <si>
    <t>SHIRT, FIRE XXL/LONG</t>
  </si>
  <si>
    <t xml:space="preserve">SHIRT,FIRE XSMALL                </t>
  </si>
  <si>
    <t xml:space="preserve">RIBBON,FLAGGING, "ESCAPE ROUTE"      </t>
  </si>
  <si>
    <t>SHIRT, FIRE, MED/LONG</t>
  </si>
  <si>
    <t>SHIRT, FIRE, XXL</t>
  </si>
  <si>
    <t xml:space="preserve">SAFETY CAN, 5 GALLON DOT APPROVED      </t>
  </si>
  <si>
    <t xml:space="preserve">PACK,FIRELINE,COMPLETE-BLUE          </t>
  </si>
  <si>
    <t xml:space="preserve">PACK,FIRELINE-BLUE     </t>
  </si>
  <si>
    <t xml:space="preserve">COUPLING,HOSE, DOUBLE FEMALE 1" NPSH     </t>
  </si>
  <si>
    <t>HEADLAMP,FIREFIGHTER LED 2 AA BATTERIES</t>
  </si>
  <si>
    <t>MOP-UP WAND, COLLAPSABLE</t>
  </si>
  <si>
    <t xml:space="preserve">TEE, 1 1/2" NH-F X 1 1/2" NH-M X 1" NPSH-M W/CAP  </t>
  </si>
  <si>
    <t xml:space="preserve">CAP,HOSE 1" NPSH    </t>
  </si>
  <si>
    <t>REDUCER, 1" NPSH-F X 3/4" GHT</t>
  </si>
  <si>
    <t xml:space="preserve">TIP,APPLICATOR  3 GPMFOR  MOP UP WAND            </t>
  </si>
  <si>
    <t xml:space="preserve">TIP,NOZZLE, 1/4" STRAIGHT STREAM         </t>
  </si>
  <si>
    <t>GASKET 2"</t>
  </si>
  <si>
    <t>GASKET, 1"</t>
  </si>
  <si>
    <t xml:space="preserve">COUPLING, DOUBLE MALE 1 1/2"     </t>
  </si>
  <si>
    <t>COUPLING, DOUBLE FEMALE 1 1/2"</t>
  </si>
  <si>
    <t xml:space="preserve">LINER,BAG,WATER 5 GALLON          </t>
  </si>
  <si>
    <t xml:space="preserve">COUPLING, DOUBLE MALE 1"NPSH     </t>
  </si>
  <si>
    <t xml:space="preserve">FILE,HAND  12" BASTARD            </t>
  </si>
  <si>
    <t xml:space="preserve">CANTEEN,WATER 4 QT W/STRAP                   </t>
  </si>
  <si>
    <t xml:space="preserve">NOZZLE, 1" NPSH KK COMBI-BARREL          </t>
  </si>
  <si>
    <t xml:space="preserve">NOZZLE, 1 1/2" NH KK COMBI-BARREL    </t>
  </si>
  <si>
    <t xml:space="preserve">FIRST AID KIT, BELT, 20-25 PERSON   </t>
  </si>
  <si>
    <t xml:space="preserve">SIGN- "EMERGENCY"   </t>
  </si>
  <si>
    <t xml:space="preserve">SIGN -  ARROW SYMBOL                     </t>
  </si>
  <si>
    <t xml:space="preserve">SIGN-  BLANK                     </t>
  </si>
  <si>
    <t xml:space="preserve">SHUT-OFF,VALVE BALL 1" NPSH             </t>
  </si>
  <si>
    <t xml:space="preserve">SHUT-OFF,VALVE BALL, 1 1/2' NH             </t>
  </si>
  <si>
    <t>HOSE, BOOSTER LINE HARD RUBBER 3/4" ID, 1" X 50'</t>
  </si>
  <si>
    <t>TEE, 1"NPSH-F X 1"NPSH-M X 3/4" GHT-M, W/CAP &amp; CHAIN</t>
  </si>
  <si>
    <t xml:space="preserve">SHIRT,FIRE, LARGE/LONG               </t>
  </si>
  <si>
    <t xml:space="preserve">SHIRT,FIRE, XL/LONG    </t>
  </si>
  <si>
    <t xml:space="preserve">FILE,HAND   3/16" ROUND, CHAINSAW                    </t>
  </si>
  <si>
    <t xml:space="preserve">REDUCER, 2 1/2" NPSH-F X 1 1/2" NH-M   </t>
  </si>
  <si>
    <t xml:space="preserve">REDUCER, 2 1/2" NH-F X 1 1/2" NH-M   </t>
  </si>
  <si>
    <t xml:space="preserve">INCREASER, 3/4" NH TO 1" NPSH    </t>
  </si>
  <si>
    <t xml:space="preserve">TEE, 1" NPSH-F X 1" NPSH-M X 1" NPSH-M  </t>
  </si>
  <si>
    <t>PANTS, FIRE, BDU KEVLAR 34-38 X 36"</t>
  </si>
  <si>
    <t>PANTS, FIRE, BDU KEVLAR, 36-40 X 36"</t>
  </si>
  <si>
    <t>PANTS, FIRE, BDU KEVLAR, 38-42 X 36"</t>
  </si>
  <si>
    <t>GASKET 2 1/2"</t>
  </si>
  <si>
    <t>PANTS,FIRE, ARAMID, 26-30 X 33"</t>
  </si>
  <si>
    <t>PANTS, FIRE, ARAMID, 28-32 X 33"</t>
  </si>
  <si>
    <t>PANTS, FIRE, ARAMID 32-36 X 33"</t>
  </si>
  <si>
    <t>PANTS, FIRE, ARAMID, 34-38 X 33"</t>
  </si>
  <si>
    <t>PANTS, FIRE, ARAMID 36-40 X 33"</t>
  </si>
  <si>
    <t>PANTS, FIRE, ARAMID 38-42 X 33"</t>
  </si>
  <si>
    <t>PANTS, FIRE, ARAMID, 40-44 X 33"</t>
  </si>
  <si>
    <t>PANTS, FIRE, BDU ARAMID, 24-28 X 30"</t>
  </si>
  <si>
    <t>PANTS, FIRE, BDU ARAMID, 24-28 X 33"</t>
  </si>
  <si>
    <t xml:space="preserve">SHELTER,FIRE,PRACTICE,M2002-LARGE     </t>
  </si>
  <si>
    <t>PANTS, FIRE, ARAMID, 34-38 X 30</t>
  </si>
  <si>
    <t>PANTS, FIRE, ARAMID, 36-40 X 30"</t>
  </si>
  <si>
    <t>PANTS, FIRE, ARAMID, 38-42 X 30"</t>
  </si>
  <si>
    <t>PANTS, FIRE, ARAMID, 40-44 X 30"</t>
  </si>
  <si>
    <t>PANTS, FIRE, ARAMID, 26-30 X 36"</t>
  </si>
  <si>
    <t>PANTS, FIRE, ARAMID, 44-48 X 30"</t>
  </si>
  <si>
    <t>PANTS, FIRE, ARAMID, 28-32 X 36"</t>
  </si>
  <si>
    <t>PANTS, FIRE, ARAMID, 30-34 X 36"</t>
  </si>
  <si>
    <t>PANTS, FIRE, ARAMID, 32-36 X 36"</t>
  </si>
  <si>
    <t>PANTS, FIRE, ARAMID, 34-38 X 36"</t>
  </si>
  <si>
    <t>PANTS, FIRE, ARAMID, 36-40 X 36"</t>
  </si>
  <si>
    <t>PANTS, FIRE, ARAMID, 38-42 X 36"</t>
  </si>
  <si>
    <t>PANTS, FIRE, ARAMID, 40-44 X 36"</t>
  </si>
  <si>
    <t>PANTS, FIRE, ARAMID, 44-48 X 36"</t>
  </si>
  <si>
    <t>SHIRT,FIRE, XXXL</t>
  </si>
  <si>
    <t>SHIRT,FIRE, XXXL/LONG</t>
  </si>
  <si>
    <t>2954</t>
  </si>
  <si>
    <t>LIGHT,CHEMILUMINESCENT, RED 12 HOUR</t>
  </si>
  <si>
    <t>LIGHT,CHEMILUMINESCENT, GREEN 12 HOUR</t>
  </si>
  <si>
    <t>LIGHT,CHEMILUMINESCENT, YELLOW 12 HOUR</t>
  </si>
  <si>
    <t>PANTS,FIRE, BDU, KEVLAR, 30-34 X 33"</t>
  </si>
  <si>
    <t xml:space="preserve">PANTS,FIRE, BDU, KEVLAR, 26-30 X 30" </t>
  </si>
  <si>
    <t>PANTS,FIRE, BDU, KEVLAR, 32-36 X 33"</t>
  </si>
  <si>
    <t>PANTS,FIRE, BDU, KEVLAR, 36-40 X 33"</t>
  </si>
  <si>
    <t>PANTS,FIRE, BDU, KEVLAR, 26-30 X 33"</t>
  </si>
  <si>
    <t>PANTS,FIRE, BDU, KEVLAR, 28-32 X 30"</t>
  </si>
  <si>
    <t>PANTS,FIRE, BDU, KEVLAR, 30-34 X 30"</t>
  </si>
  <si>
    <t>PANTS,FIRE, BDU, KEVLAR, 32-36 X 30"</t>
  </si>
  <si>
    <t>PANTS,FIRE, BDU, KEVLAR, 34-38 X 30"</t>
  </si>
  <si>
    <t>PANTS,FIRE, BDU, KEVLAR, 36-40 X 30"</t>
  </si>
  <si>
    <t>PANTS,FIRE, BDU, KEVLAR, 38-42 X 30"</t>
  </si>
  <si>
    <t>PANTS,FIRE, BDU, KEVLAR, 38-42 X 33"</t>
  </si>
  <si>
    <t>PANTS,FIRE, BDU, KEVLAR, 40-44 X 30"</t>
  </si>
  <si>
    <t>PANTS,FIRE, BDU, KEVLAR, 40-44 X 33"</t>
  </si>
  <si>
    <t>PANTS,FIRE, BDU, KEVLAR, 28-32 X 33"</t>
  </si>
  <si>
    <t>4210-01-079-9284</t>
  </si>
  <si>
    <t>4210-01-079-9283</t>
  </si>
  <si>
    <t>4210-00-975-2969</t>
  </si>
  <si>
    <t>4210-00-640-1892</t>
  </si>
  <si>
    <t>6135-00-985-7845</t>
  </si>
  <si>
    <t>8465-00-102-6381</t>
  </si>
  <si>
    <t>8465-01-062-5854</t>
  </si>
  <si>
    <t>8415-00-286-7507</t>
  </si>
  <si>
    <t>4210-00-767-7123</t>
  </si>
  <si>
    <t>6605-00-171-5121</t>
  </si>
  <si>
    <t>7310-00-128-6837</t>
  </si>
  <si>
    <t>7105-00-935-0422</t>
  </si>
  <si>
    <t>8465-00-118-4956</t>
  </si>
  <si>
    <t>8465-014-52-1690</t>
  </si>
  <si>
    <t>5110-00-242-5385</t>
  </si>
  <si>
    <t>5110-00-263-0341</t>
  </si>
  <si>
    <t>6545-00-656-1092</t>
  </si>
  <si>
    <t>8340-00-102-6370</t>
  </si>
  <si>
    <t>8415-01-028-5575</t>
  </si>
  <si>
    <t>8340-00-753-6574</t>
  </si>
  <si>
    <t>8340-01-107-5694</t>
  </si>
  <si>
    <t>6260-00-294-1279</t>
  </si>
  <si>
    <t>4210-00-568-9904</t>
  </si>
  <si>
    <t>4210-00-889-1775</t>
  </si>
  <si>
    <t>8415-01-597-6005</t>
  </si>
  <si>
    <t>8415-01-597-6013</t>
  </si>
  <si>
    <t>7360-00-139-1063</t>
  </si>
  <si>
    <t>8465-01-602-3355</t>
  </si>
  <si>
    <t>8115-01-381-6529</t>
  </si>
  <si>
    <t>7360-00-139-0480</t>
  </si>
  <si>
    <t>4730-00-595-1103</t>
  </si>
  <si>
    <t>4210-00-181-8872</t>
  </si>
  <si>
    <t>4210-00-085-2291</t>
  </si>
  <si>
    <t>8465-00-128-6928</t>
  </si>
  <si>
    <t>5120-00-293-3467</t>
  </si>
  <si>
    <t>4320-01-495-3633</t>
  </si>
  <si>
    <t>4930-00-739-6733</t>
  </si>
  <si>
    <t>8415-01-294-7717</t>
  </si>
  <si>
    <t>4320-00-595-0762</t>
  </si>
  <si>
    <t>5120-00-965-0609</t>
  </si>
  <si>
    <t>8520-01-609-2831</t>
  </si>
  <si>
    <t>7240-00-177-6154</t>
  </si>
  <si>
    <t>4820-00-126-5114</t>
  </si>
  <si>
    <t>7240-01-044-5523</t>
  </si>
  <si>
    <t>4210-01-081-0417</t>
  </si>
  <si>
    <t>4210-00-984-3475</t>
  </si>
  <si>
    <t>5120-00-596-1426</t>
  </si>
  <si>
    <t>5120-00-596-1427</t>
  </si>
  <si>
    <t>8540-01-169-9010</t>
  </si>
  <si>
    <t>4210-01-558-9951</t>
  </si>
  <si>
    <t>7360-01-606-2663</t>
  </si>
  <si>
    <t>7360-01-606-2670</t>
  </si>
  <si>
    <t>5330-00-239-1873</t>
  </si>
  <si>
    <t>4210-00-126-5108</t>
  </si>
  <si>
    <t>9905-01-523-2324</t>
  </si>
  <si>
    <t>8465-01-463-4649</t>
  </si>
  <si>
    <t>1670-00-797-4495</t>
  </si>
  <si>
    <t>8465-01-592-1365</t>
  </si>
  <si>
    <t>8465-01-463-4648</t>
  </si>
  <si>
    <t>4210-00-203-3512</t>
  </si>
  <si>
    <t>8115-00-139-0690</t>
  </si>
  <si>
    <t>4240-01-504-7863</t>
  </si>
  <si>
    <t>8115-00-139-0689</t>
  </si>
  <si>
    <t>8115-00-139-0673</t>
  </si>
  <si>
    <t>5110-01-046-5031</t>
  </si>
  <si>
    <t>2920-00-946-9689</t>
  </si>
  <si>
    <t>5110-00-965-0608</t>
  </si>
  <si>
    <t>5110-00-242-5384</t>
  </si>
  <si>
    <t>8115-00-139-0706</t>
  </si>
  <si>
    <t>5110-00-263-0342</t>
  </si>
  <si>
    <t>8115-01-307-2951</t>
  </si>
  <si>
    <t>4210-01-080-6532</t>
  </si>
  <si>
    <t>4210-01-521-1691</t>
  </si>
  <si>
    <t>4210-00-294-2648</t>
  </si>
  <si>
    <t>4730-01-057-0136</t>
  </si>
  <si>
    <t>4730-01-057-4210</t>
  </si>
  <si>
    <t>8465-01-369-3557</t>
  </si>
  <si>
    <t>8465-01-369-2147</t>
  </si>
  <si>
    <t>8465-01-369-2148</t>
  </si>
  <si>
    <t>8465-01-369-2149</t>
  </si>
  <si>
    <t>4240-01-292-2817</t>
  </si>
  <si>
    <t>4240-01-292-2816</t>
  </si>
  <si>
    <t>4240-01-292-5055</t>
  </si>
  <si>
    <t>8115-00-139-0652</t>
  </si>
  <si>
    <t>8415-01-043-8380</t>
  </si>
  <si>
    <t>8415-01-043-8381</t>
  </si>
  <si>
    <t>8415-01-043-8382</t>
  </si>
  <si>
    <t>8415-01-043-8383</t>
  </si>
  <si>
    <t>5210-01-324-2776</t>
  </si>
  <si>
    <t>8415-01-434-0618</t>
  </si>
  <si>
    <t>8415-01-434-0626</t>
  </si>
  <si>
    <t>8115-01-290-9543</t>
  </si>
  <si>
    <t>8415-01-043-8385</t>
  </si>
  <si>
    <t>8415-01-043-8386</t>
  </si>
  <si>
    <t>8415-01-043-8387</t>
  </si>
  <si>
    <t>8415-01-043-8388</t>
  </si>
  <si>
    <t>8415-01-043-8389</t>
  </si>
  <si>
    <t>8415-01-211-6316</t>
  </si>
  <si>
    <t>8415-01-043-8390</t>
  </si>
  <si>
    <t>1670-01-029-8555</t>
  </si>
  <si>
    <t>8415-01-043-8391</t>
  </si>
  <si>
    <t>1670-01-029-8554</t>
  </si>
  <si>
    <t>1670-01-029-8556</t>
  </si>
  <si>
    <t>8465-01-503-4476</t>
  </si>
  <si>
    <t>8415-01-043-8392</t>
  </si>
  <si>
    <t>8415-01-043-8393</t>
  </si>
  <si>
    <t>8415-01-043-8394</t>
  </si>
  <si>
    <t>8415-01-043-8396</t>
  </si>
  <si>
    <t>8415-01-043-8398</t>
  </si>
  <si>
    <t>9905-01-523-2578</t>
  </si>
  <si>
    <t>8415-01-043-8397</t>
  </si>
  <si>
    <t>8415-01-421-3905</t>
  </si>
  <si>
    <t>8415-01-421-3907</t>
  </si>
  <si>
    <t>8415-01-043-8384</t>
  </si>
  <si>
    <t>8415-01-043-9529</t>
  </si>
  <si>
    <t>8415-01-043-8395</t>
  </si>
  <si>
    <t>8415-00-233-5818</t>
  </si>
  <si>
    <t>8415-00-233-5819</t>
  </si>
  <si>
    <t>8415-00-259-8722</t>
  </si>
  <si>
    <t>8465-01-321-1679</t>
  </si>
  <si>
    <t>4320-00-890-5879</t>
  </si>
  <si>
    <t>4210-00-204-3358</t>
  </si>
  <si>
    <t>4210-00-204-3386</t>
  </si>
  <si>
    <t>4210-00-203-3855</t>
  </si>
  <si>
    <t>4210-00-203-3845</t>
  </si>
  <si>
    <t>6515-01-376-7247</t>
  </si>
  <si>
    <t>8115-00-139-0749</t>
  </si>
  <si>
    <t>8115-00-139-0691</t>
  </si>
  <si>
    <t>8115-01-504-1463</t>
  </si>
  <si>
    <t>4210-01-387-1392</t>
  </si>
  <si>
    <t>8465-01-503-4484</t>
  </si>
  <si>
    <t>8465-01-503-4479</t>
  </si>
  <si>
    <t>8465-01-503-4482</t>
  </si>
  <si>
    <t>8465-01-503-4488</t>
  </si>
  <si>
    <t>4235-01-586-8307</t>
  </si>
  <si>
    <t>4210-01-080-1457</t>
  </si>
  <si>
    <t>6230-01-603-6874</t>
  </si>
  <si>
    <t>4210-01-412-5688</t>
  </si>
  <si>
    <t>4210-01-529-8489</t>
  </si>
  <si>
    <t>4210-01-080-1460</t>
  </si>
  <si>
    <t>4210-01-082-0575</t>
  </si>
  <si>
    <t>4210-01-079-9286</t>
  </si>
  <si>
    <t>4210-01-412-5683</t>
  </si>
  <si>
    <t>4210-00-177-6135</t>
  </si>
  <si>
    <t>5330-00-239-1875</t>
  </si>
  <si>
    <t>5330-00-720-2621</t>
  </si>
  <si>
    <t>8465-00-205-3493</t>
  </si>
  <si>
    <t>4210-01-321-4206</t>
  </si>
  <si>
    <t>6650-00-252-6250</t>
  </si>
  <si>
    <t>8115-00-417-9318</t>
  </si>
  <si>
    <t>6135-00-985-7846</t>
  </si>
  <si>
    <t>4210-01-412-5684</t>
  </si>
  <si>
    <t>4210-01-079-9285</t>
  </si>
  <si>
    <t>4210-01-081-8749</t>
  </si>
  <si>
    <t>4210-01-412-6335</t>
  </si>
  <si>
    <t>8465-01-310-5130</t>
  </si>
  <si>
    <t>8465-01-310-1259</t>
  </si>
  <si>
    <t>4210-01-080-1458</t>
  </si>
  <si>
    <t>4240-01-498-3194</t>
  </si>
  <si>
    <t>4240-01-498-3184</t>
  </si>
  <si>
    <t>8465-01-498-3190</t>
  </si>
  <si>
    <t>8465-01-498-3191</t>
  </si>
  <si>
    <t>4210-01-526-3000</t>
  </si>
  <si>
    <t>4210-01-526-2977</t>
  </si>
  <si>
    <t>4240-01-529-8804</t>
  </si>
  <si>
    <t>4240-01-527-5248</t>
  </si>
  <si>
    <t>9905-01-595-8886</t>
  </si>
  <si>
    <t>4210-01-167-1061</t>
  </si>
  <si>
    <t>6515-00-137-6345</t>
  </si>
  <si>
    <t>7210-01-029-0370</t>
  </si>
  <si>
    <t>6660-01-024-2638</t>
  </si>
  <si>
    <t>5110-00-242-5386</t>
  </si>
  <si>
    <t>8465-00-081-0798</t>
  </si>
  <si>
    <t>8465-00-082-3054</t>
  </si>
  <si>
    <t>8465-01-117-8699</t>
  </si>
  <si>
    <t>4210-01-165-6603</t>
  </si>
  <si>
    <t>4210-01-167-1123</t>
  </si>
  <si>
    <t>9905-01-595-8889</t>
  </si>
  <si>
    <t>9905-01-595-8885</t>
  </si>
  <si>
    <t>9905-01-595-8887</t>
  </si>
  <si>
    <t>9905-01-595-8884</t>
  </si>
  <si>
    <t>9905-01-595-8888</t>
  </si>
  <si>
    <t>9905-01-595-8875</t>
  </si>
  <si>
    <t>9905-01-595-8890</t>
  </si>
  <si>
    <t>9905-01-595-8873</t>
  </si>
  <si>
    <t>6545-01-010-7754</t>
  </si>
  <si>
    <t>9905-01-595-8872</t>
  </si>
  <si>
    <t>9905-01-595-8877</t>
  </si>
  <si>
    <t>9905-01-595-8880</t>
  </si>
  <si>
    <t>8465-00-521-3057</t>
  </si>
  <si>
    <t>6680-00-833-7010</t>
  </si>
  <si>
    <t>6685-00-826-1662</t>
  </si>
  <si>
    <t>5120-01-296-3592</t>
  </si>
  <si>
    <t>7240-01-337-5269</t>
  </si>
  <si>
    <t>5120-01-240-2120</t>
  </si>
  <si>
    <t>9905-01-595-8881</t>
  </si>
  <si>
    <t>9905-01-595-8876</t>
  </si>
  <si>
    <t>9905-01-595-8879</t>
  </si>
  <si>
    <t>8465-01-321-1678</t>
  </si>
  <si>
    <t>4210-01-165-6599</t>
  </si>
  <si>
    <t>4210-01-165-6600</t>
  </si>
  <si>
    <t>8415-01-029-0109</t>
  </si>
  <si>
    <t>4210-00-595-1838</t>
  </si>
  <si>
    <t>8415-01-029-0111</t>
  </si>
  <si>
    <t>8415-01-029-0112</t>
  </si>
  <si>
    <t>8415-01-029-0113</t>
  </si>
  <si>
    <t>8415-01-029-0116</t>
  </si>
  <si>
    <t>4210-01-166-8122</t>
  </si>
  <si>
    <t>8415-01-483-6075</t>
  </si>
  <si>
    <t>8415-01-394-0208</t>
  </si>
  <si>
    <t>8415-01-394-0209</t>
  </si>
  <si>
    <t>8415-01-394-0210</t>
  </si>
  <si>
    <t>8415-01-394-0215</t>
  </si>
  <si>
    <t>8415-01-397-3937</t>
  </si>
  <si>
    <t>8415-01-568-0011</t>
  </si>
  <si>
    <t>8415-01-568-0006</t>
  </si>
  <si>
    <t>8415-01-568-0013</t>
  </si>
  <si>
    <t>8415-01-568-0008</t>
  </si>
  <si>
    <t>8415-01-568-0012</t>
  </si>
  <si>
    <t>8340-01-185-5512</t>
  </si>
  <si>
    <t>7240-01-351-2133</t>
  </si>
  <si>
    <t>8115-01-219-5749</t>
  </si>
  <si>
    <t>6545-00-656-1094</t>
  </si>
  <si>
    <t>8415-01-565-0623</t>
  </si>
  <si>
    <t>8415-01-565-0620</t>
  </si>
  <si>
    <t>8415-01-565-0618</t>
  </si>
  <si>
    <t>8415-01-565-0624</t>
  </si>
  <si>
    <t>8415-01-565-0625</t>
  </si>
  <si>
    <t>6515-01-585-1976</t>
  </si>
  <si>
    <t>6515-01-585-1975</t>
  </si>
  <si>
    <t>8340-00-261-9751</t>
  </si>
  <si>
    <t>8415-01-527-4653</t>
  </si>
  <si>
    <t>8415-01-527-4655</t>
  </si>
  <si>
    <t>8415-01-527-4664</t>
  </si>
  <si>
    <t>8415-01-527-4665</t>
  </si>
  <si>
    <t>8415-01-527-4666</t>
  </si>
  <si>
    <t>4210-00-540-4512</t>
  </si>
  <si>
    <t>4210-00-889-1774</t>
  </si>
  <si>
    <t>4210-01-081-0418</t>
  </si>
  <si>
    <t>6605-00-553-8795</t>
  </si>
  <si>
    <t>8970-00-149-1094</t>
  </si>
  <si>
    <t>5110-01-137-7507</t>
  </si>
  <si>
    <t>5340-00-901-8105</t>
  </si>
  <si>
    <t>8115-00-139-0722</t>
  </si>
  <si>
    <t>8115-00-292-0123</t>
  </si>
  <si>
    <t>8115-00-183-9481</t>
  </si>
  <si>
    <t>8415-01-285-3530</t>
  </si>
  <si>
    <t>8415-01-284-7500</t>
  </si>
  <si>
    <t>5110-00-782-7491</t>
  </si>
  <si>
    <t>4210-01-165-6597</t>
  </si>
  <si>
    <t>4210-01-081-8751</t>
  </si>
  <si>
    <t>4210-01-081-0419</t>
  </si>
  <si>
    <t>4210-01-508-8818</t>
  </si>
  <si>
    <t>4210-01-080-6531</t>
  </si>
  <si>
    <t>4210-01-080-1459</t>
  </si>
  <si>
    <t>8415-01-619-3409</t>
  </si>
  <si>
    <t>8415-01-619-3413</t>
  </si>
  <si>
    <t>8415-01-619-3414</t>
  </si>
  <si>
    <t>8415-01-619-3415</t>
  </si>
  <si>
    <t>5330-00-239-1877</t>
  </si>
  <si>
    <t>9905-00-196-1068</t>
  </si>
  <si>
    <t>9905-01-458-2060</t>
  </si>
  <si>
    <t>9905-01-458-2059</t>
  </si>
  <si>
    <t>6930-01-499-0605</t>
  </si>
  <si>
    <t>6930-01-499-0608</t>
  </si>
  <si>
    <t>6930-01-499-0614</t>
  </si>
  <si>
    <t>6930-01-499-0618</t>
  </si>
  <si>
    <t>8415-01-464-4242</t>
  </si>
  <si>
    <t>8415-01-464-4247</t>
  </si>
  <si>
    <t>8415-01-464-4244</t>
  </si>
  <si>
    <t>8415-01-464-4248</t>
  </si>
  <si>
    <t>8415-01-464-5742</t>
  </si>
  <si>
    <t>8415-01-464-5621</t>
  </si>
  <si>
    <t>8415-01-464-5624</t>
  </si>
  <si>
    <t>8415-01-464-5645</t>
  </si>
  <si>
    <t>5510-01-045-9198</t>
  </si>
  <si>
    <t>8415-01-591-6932</t>
  </si>
  <si>
    <t>8415-01-591-6925</t>
  </si>
  <si>
    <t>6930-01-529-8805</t>
  </si>
  <si>
    <t>6930-01-529-8807</t>
  </si>
  <si>
    <t>8415-01-464-2282</t>
  </si>
  <si>
    <t>8415-01-464-3672</t>
  </si>
  <si>
    <t>8415-01-464-3671</t>
  </si>
  <si>
    <t>8415-01-464-3676</t>
  </si>
  <si>
    <t>8415-01-464-3677</t>
  </si>
  <si>
    <t>8415-01-464-3678</t>
  </si>
  <si>
    <t>8415-01-464-3673</t>
  </si>
  <si>
    <t>8415-01-464-3675</t>
  </si>
  <si>
    <t>8415-01-537-4986</t>
  </si>
  <si>
    <t>8415-01-537-4981</t>
  </si>
  <si>
    <t>8415-01-537-4982</t>
  </si>
  <si>
    <t>8415-01-537-4983</t>
  </si>
  <si>
    <t>8415-01-537-4985</t>
  </si>
  <si>
    <t>8415-01-537-4984</t>
  </si>
  <si>
    <t>8415-01-537-5677</t>
  </si>
  <si>
    <t>8415-01-537-5681</t>
  </si>
  <si>
    <t>8415-01-537-5678</t>
  </si>
  <si>
    <t>8415-01-537-5679</t>
  </si>
  <si>
    <t>8415-01-537-5680</t>
  </si>
  <si>
    <t>8415-01-533-1740</t>
  </si>
  <si>
    <t>8415-01-533-2435</t>
  </si>
  <si>
    <t>8415-01-559-3540</t>
  </si>
  <si>
    <t>8415-01-559-3543</t>
  </si>
  <si>
    <t>8415-01-591-6926</t>
  </si>
  <si>
    <t>8415-01-559-3544</t>
  </si>
  <si>
    <t>8415-01-559-3547</t>
  </si>
  <si>
    <t>8415-01-559-3548</t>
  </si>
  <si>
    <t>8415-01-591-6928</t>
  </si>
  <si>
    <t>8415-01-559-3545</t>
  </si>
  <si>
    <t>8415-01-559-3542</t>
  </si>
  <si>
    <t>8415-01-559-3549</t>
  </si>
  <si>
    <t>8415-01-559-3541</t>
  </si>
  <si>
    <t>8415-01-559-3546</t>
  </si>
  <si>
    <t>8415-01-591-6929</t>
  </si>
  <si>
    <t>8415-01-591-6933</t>
  </si>
  <si>
    <t>8415-01-591-6930</t>
  </si>
  <si>
    <t>8415-01-591-6934</t>
  </si>
  <si>
    <t>6260-01-178-5559</t>
  </si>
  <si>
    <t>6260-01-074-4229</t>
  </si>
  <si>
    <t>6260-01-196-0136</t>
  </si>
  <si>
    <t>8415-01-504-9044</t>
  </si>
  <si>
    <t>8415-01-504-9045</t>
  </si>
  <si>
    <t>8415-01-504-9042</t>
  </si>
  <si>
    <t>8415-01-504-9048</t>
  </si>
  <si>
    <t>8415-01-504-9050</t>
  </si>
  <si>
    <t>8415-01-504-9047</t>
  </si>
  <si>
    <t>0021</t>
  </si>
  <si>
    <t>8105-01-183-9768</t>
  </si>
  <si>
    <t>0033</t>
  </si>
  <si>
    <t>6135-00-835-7210</t>
  </si>
  <si>
    <t>0071</t>
  </si>
  <si>
    <t>5640-00-103-2254</t>
  </si>
  <si>
    <t>RO</t>
  </si>
  <si>
    <t>7360-00-634-4800</t>
  </si>
  <si>
    <t>8540-00-530-3770</t>
  </si>
  <si>
    <t>8135-00-618-1783</t>
  </si>
  <si>
    <t>8135-00-579-6487</t>
  </si>
  <si>
    <t>8520-01-411-0628</t>
  </si>
  <si>
    <t>7510-00-582-4772</t>
  </si>
  <si>
    <t>4210-00-889-2492</t>
  </si>
  <si>
    <t>7510-00-079-7906</t>
  </si>
  <si>
    <t>7510-00-079-7905</t>
  </si>
  <si>
    <t>5120-00-293-3451</t>
  </si>
  <si>
    <t>7350-01-263-6700</t>
  </si>
  <si>
    <t>7340-00-170-8374</t>
  </si>
  <si>
    <t>4020-00-240-2146</t>
  </si>
  <si>
    <t>SL</t>
  </si>
  <si>
    <t>7360-00-660-0526</t>
  </si>
  <si>
    <t>7330-01-449-2319</t>
  </si>
  <si>
    <t>8460-01-193-9769</t>
  </si>
  <si>
    <t>6260-01-074-4230</t>
  </si>
  <si>
    <t>0129</t>
  </si>
  <si>
    <t>0142</t>
  </si>
  <si>
    <t>0143</t>
  </si>
  <si>
    <t>0208</t>
  </si>
  <si>
    <t>0222</t>
  </si>
  <si>
    <t>0307</t>
  </si>
  <si>
    <t>0396</t>
  </si>
  <si>
    <t>0433</t>
  </si>
  <si>
    <t>0465</t>
  </si>
  <si>
    <t>1241</t>
  </si>
  <si>
    <t>Dining Packet in flight 200/BX</t>
  </si>
  <si>
    <t>GSA ITEMS</t>
  </si>
  <si>
    <t>8465-01-109-3369</t>
  </si>
  <si>
    <t>PANTS, FIRE, ARAMID  30-34 X 33"</t>
  </si>
  <si>
    <t>BATTERY, NONRECHARGEABLE D CELL ALAKLINE</t>
  </si>
  <si>
    <t>BATTERY,NONRECHARGEABLE (AA) ALKALINE</t>
  </si>
  <si>
    <t xml:space="preserve">HELMET, FULL BRIM W/RATCHET RED            </t>
  </si>
  <si>
    <t>HELMET, FULL BRIM W/RATCHET WHITE</t>
  </si>
  <si>
    <t>AAA Akaline Battery 12 /PG GSA</t>
  </si>
  <si>
    <t>Paper Tableware 10.25 dia, compartment, 500 GSA</t>
  </si>
  <si>
    <t>Cord P-cord 550 2100 ft. GSA</t>
  </si>
  <si>
    <t>HARD HAT-CAP-WHITE-BULLARD-RATCHET</t>
  </si>
  <si>
    <t>HARD HAT-CAP- YELLOW- BULLARD-RATCHET</t>
  </si>
  <si>
    <t>HARD HAT-CAP- RED- BULLARD-RATCHET</t>
  </si>
  <si>
    <t>6135-00-826-4798</t>
  </si>
  <si>
    <t>0636</t>
  </si>
  <si>
    <t>0679</t>
  </si>
  <si>
    <t>8465-01-647-6670</t>
  </si>
  <si>
    <t>PACK, PERSONAL GEAR</t>
  </si>
  <si>
    <t>PROTECTION KIT,BIOLOGICAL HAZ 10 person</t>
  </si>
  <si>
    <t>HOSE, SUCTION 1 1/2" X 8' RUBBER</t>
  </si>
  <si>
    <t>DLA</t>
  </si>
  <si>
    <t xml:space="preserve">Alkaline Battery  D cell </t>
  </si>
  <si>
    <t>0432</t>
  </si>
  <si>
    <t>7001</t>
  </si>
  <si>
    <t xml:space="preserve"> 7510-00-582-4772</t>
  </si>
  <si>
    <t>6135-00-9002139</t>
  </si>
  <si>
    <t>ALKALINE BATTERY 9 VOLT 12/PG</t>
  </si>
  <si>
    <t>Bar Soap GSA  72 bars/Box</t>
  </si>
  <si>
    <t>Fire Extinguisher GSA 10A:120B:C: 20 lb</t>
  </si>
  <si>
    <t xml:space="preserve"> STAKES, TENT, WOOD 24"</t>
  </si>
  <si>
    <t>6067</t>
  </si>
  <si>
    <t>57955-SEV28</t>
  </si>
  <si>
    <t>6066</t>
  </si>
  <si>
    <t>0533</t>
  </si>
  <si>
    <t>0907</t>
  </si>
  <si>
    <t>8465-01-656-5111</t>
  </si>
  <si>
    <t xml:space="preserve">HARNESS,WATERBAG, SHOULDER STRAPS M2015           </t>
  </si>
  <si>
    <t>7291</t>
  </si>
  <si>
    <t>7287</t>
  </si>
  <si>
    <t>7285</t>
  </si>
  <si>
    <t>7286</t>
  </si>
  <si>
    <t xml:space="preserve">GASOLINE LINE, FIRE PUMP         </t>
  </si>
  <si>
    <t>DISPENSING PUMP, HAND DRIVEN</t>
  </si>
  <si>
    <t>0909</t>
  </si>
  <si>
    <t>8465-01-656-8915</t>
  </si>
  <si>
    <t>WATERBAG, 5 GAL, SUPPRESSION, M2015</t>
  </si>
  <si>
    <t xml:space="preserve">PANTS,FIRE, BDU, KEVLAR, 34-38 X 33" </t>
  </si>
  <si>
    <t>0908</t>
  </si>
  <si>
    <t>8465-01-656-2497</t>
  </si>
  <si>
    <t>WATERBAG ONLY, 5 GAL, SUPPRESSION, M2015</t>
  </si>
  <si>
    <t xml:space="preserve">ADAPTER 1 1/2"NH-F x 1 1/2"NPSH-M     </t>
  </si>
  <si>
    <t xml:space="preserve">BILL TO:  </t>
  </si>
  <si>
    <t>AZ Dept of Forestry and Fire Mgt</t>
  </si>
  <si>
    <t>Fire Dept Name:</t>
  </si>
  <si>
    <t>Street Address:</t>
  </si>
  <si>
    <t>City,State,Zip:</t>
  </si>
  <si>
    <t>Email Address:</t>
  </si>
  <si>
    <t>Cell Phone #:</t>
  </si>
  <si>
    <t>Page 2 Subtotal:</t>
  </si>
  <si>
    <t>Subtotal:</t>
  </si>
  <si>
    <t>10% Surcharge:</t>
  </si>
  <si>
    <t>Total Order Cost:</t>
  </si>
  <si>
    <t>1566</t>
  </si>
  <si>
    <t>0395</t>
  </si>
  <si>
    <t xml:space="preserve">(Phone # Required) </t>
  </si>
  <si>
    <t>To place order:</t>
  </si>
  <si>
    <t>Arizona Department of Forestry and Fire Management</t>
  </si>
  <si>
    <t>Attn:    Brian Lauber</t>
  </si>
  <si>
    <r>
      <rPr>
        <sz val="14"/>
        <rFont val="Arial"/>
        <family val="2"/>
      </rPr>
      <t>ARIZONA DEPARTMENT OF FORESTRY AND FIRE MANAGEMENT</t>
    </r>
    <r>
      <rPr>
        <b/>
        <sz val="14"/>
        <rFont val="Arial"/>
        <family val="2"/>
      </rPr>
      <t xml:space="preserve">
COOPERATOR'S WILDFIRE EQUIPMENT ORDERING FORM</t>
    </r>
  </si>
  <si>
    <t>Only fields in BLUE may be edited.</t>
  </si>
  <si>
    <t>Column 1 :</t>
  </si>
  <si>
    <t>Column 2 :</t>
  </si>
  <si>
    <t>Additional Items :</t>
  </si>
  <si>
    <t>1868</t>
  </si>
  <si>
    <t>1869</t>
  </si>
  <si>
    <t>8PDV1</t>
  </si>
  <si>
    <t>7010</t>
  </si>
  <si>
    <t>7240-00-089-3827</t>
  </si>
  <si>
    <t>PLASTIC WATER CAN, 5 GALLONS MIL STYLE-</t>
  </si>
  <si>
    <t xml:space="preserve">TOWELETTE,SKIN CLEANSING </t>
  </si>
  <si>
    <t>*</t>
  </si>
  <si>
    <t>BAG, DUFFLE OD GREEN 37"X12.5"</t>
  </si>
  <si>
    <t>Duct Tape Silver, 2"x60 yards-Min order $50.00</t>
  </si>
  <si>
    <t xml:space="preserve">Packaging Tape 2" wide Min order $50.00 </t>
  </si>
  <si>
    <t>Packaging Tape -3"  Tan  Min order $50</t>
  </si>
  <si>
    <t>Strapping Tape Min order $50.00</t>
  </si>
  <si>
    <t>7240-01-681-4336</t>
  </si>
  <si>
    <t xml:space="preserve">HOSE, GARDEN, 3/4" X 50'      </t>
  </si>
  <si>
    <t>Toilet Paper  80 Rolls/Box 1-ply</t>
  </si>
  <si>
    <t>N/A</t>
  </si>
  <si>
    <t xml:space="preserve"> FRS6RC</t>
  </si>
  <si>
    <t>SUSPENSION, HELMET, RATCHET, BULLARD 911-C $25 min</t>
  </si>
  <si>
    <t>7307</t>
  </si>
  <si>
    <t>HELMET, FULL BRIM W/RATCHET-RED</t>
  </si>
  <si>
    <t xml:space="preserve">NO LONGER AVAILABLE </t>
  </si>
  <si>
    <t xml:space="preserve"> NO LONGER AVAILABLE</t>
  </si>
  <si>
    <t>SLEEPING BAG-NO LONGER AVAILABLE</t>
  </si>
  <si>
    <t>7471</t>
  </si>
  <si>
    <t>7350-00-641-4592</t>
  </si>
  <si>
    <t>Paper Drinking Cups-COLD- 12 OZ  2500 GSA</t>
  </si>
  <si>
    <t>Plastic Flatware -Spoons 100  Min order $50</t>
  </si>
  <si>
    <t>Trash Bag 33 gallon MIN ORDER $50.00</t>
  </si>
  <si>
    <t>Indiv. Flatware Set GSA 10 sets: knife, fork &amp; spoon Min order $50</t>
  </si>
  <si>
    <t xml:space="preserve">Printed name:  </t>
  </si>
  <si>
    <r>
      <rPr>
        <u/>
        <sz val="10"/>
        <rFont val="Calibri"/>
        <family val="2"/>
        <scheme val="minor"/>
      </rPr>
      <t>Enter the 4-digit NFES</t>
    </r>
    <r>
      <rPr>
        <sz val="10"/>
        <rFont val="Calibri"/>
        <family val="2"/>
        <scheme val="minor"/>
      </rPr>
      <t xml:space="preserve"> (National Fire Equipment System) number found in the  Items Catalog tab of this form - or found in the DLA Wildland Fire Equipment Catalog.  The item description, National Stock Number, and Unit cost will automatically fill.</t>
    </r>
  </si>
  <si>
    <r>
      <rPr>
        <u/>
        <sz val="10"/>
        <rFont val="Calibri"/>
        <family val="2"/>
        <scheme val="minor"/>
      </rPr>
      <t>Enter the Quantity</t>
    </r>
    <r>
      <rPr>
        <sz val="10"/>
        <rFont val="Calibri"/>
        <family val="2"/>
        <scheme val="minor"/>
      </rPr>
      <t>. The extended cost will automatically calculate for each line.</t>
    </r>
  </si>
  <si>
    <r>
      <rPr>
        <i/>
        <u/>
        <sz val="10"/>
        <rFont val="Calibri"/>
        <family val="2"/>
        <scheme val="minor"/>
      </rPr>
      <t>Use Page 2 (2nd tab) for additional items.</t>
    </r>
    <r>
      <rPr>
        <i/>
        <sz val="10"/>
        <rFont val="Calibri"/>
        <family val="2"/>
        <scheme val="minor"/>
      </rPr>
      <t xml:space="preserve"> The subtotal of costs will be carried forward and added to the Page 1 subtotal. 
The Total Order Cost will reflect the combination of both pages and will include the 10% Surcharge.</t>
    </r>
  </si>
  <si>
    <t>Mail Address:    6781 E. Outlook Drive,  Tucson, AZ   85756</t>
  </si>
  <si>
    <t xml:space="preserve"> DLA</t>
  </si>
  <si>
    <t xml:space="preserve"> 5 GALLON JERRY CAN W/SPOUT</t>
  </si>
  <si>
    <t>7002</t>
  </si>
  <si>
    <t>Email a completed order form to:</t>
  </si>
  <si>
    <t>Email:  blauber@dffm.az.gov</t>
  </si>
  <si>
    <t>0935</t>
  </si>
  <si>
    <t>PROTECTION KIT,BIO HAZARD</t>
  </si>
  <si>
    <t>SWABS,STING KILL 1BX of 10 swabs-min $25 order</t>
  </si>
  <si>
    <t>39N930</t>
  </si>
  <si>
    <t>9MEN1-SPS</t>
  </si>
  <si>
    <t>FIRE SWATTER HANDLE 60" ASH-MIN ORDER OF $50</t>
  </si>
  <si>
    <t>B1742343</t>
  </si>
  <si>
    <t>CONTACT NAME:</t>
  </si>
  <si>
    <t>0028</t>
  </si>
  <si>
    <t>8415-01-695-4334</t>
  </si>
  <si>
    <t>CHAPS, PROTECTIVE 28" LONG</t>
  </si>
  <si>
    <t>SEAL, ANTIPILFERAGE</t>
  </si>
  <si>
    <t>COMPASS, MAGNETIC, "SMOKE CHASER"</t>
  </si>
  <si>
    <t xml:space="preserve">RAKE, FOREST FIRE, COUNCIL TOOL                </t>
  </si>
  <si>
    <t>GLOVE INSERTS, COLD WEATHER, X-LARGE</t>
  </si>
  <si>
    <t>GLOVE INSERTS, COLD WEATHER, X-SMALL</t>
  </si>
  <si>
    <t>GLOVE INSERTS, COLD WEATHER, SMALL</t>
  </si>
  <si>
    <t>GLOVE INSERTS, COLD WEATHER, MEDIUM</t>
  </si>
  <si>
    <t>GLOVE INSERTS, COLD WEATHER, LARGE</t>
  </si>
  <si>
    <t xml:space="preserve">GLOVES, PIGSKIN, X/SMALL                  </t>
  </si>
  <si>
    <t xml:space="preserve">MAT, SLEEPING </t>
  </si>
  <si>
    <t xml:space="preserve">GLOVES, PIGSKIN, SMALL                  </t>
  </si>
  <si>
    <t xml:space="preserve">GLOVES, PIGSKIN, MEDIUM                  </t>
  </si>
  <si>
    <t xml:space="preserve">GLOVES, PIGSKIN, LARGE                  </t>
  </si>
  <si>
    <t xml:space="preserve">GLOVES, PIGSKIN, X/LARGE                  </t>
  </si>
  <si>
    <t>FLY, TENT</t>
  </si>
  <si>
    <t xml:space="preserve">BOX, SHIPPING                    </t>
  </si>
  <si>
    <t xml:space="preserve">GLOVES, LEATHER  X/SMALL                 </t>
  </si>
  <si>
    <t xml:space="preserve">GLOVES, LEATHER, SMALL                 </t>
  </si>
  <si>
    <t>GLOVES, LEATHER, MEDIUM</t>
  </si>
  <si>
    <t>GLOVES, LEATHER, LARGE</t>
  </si>
  <si>
    <t>GLOVES, LEATHER, X/LARGE</t>
  </si>
  <si>
    <t xml:space="preserve">GLOVES, SPLIT LEATHER,  X/SMALL         </t>
  </si>
  <si>
    <t xml:space="preserve">GLOVES, SPLIT LEATHER, SMALL            </t>
  </si>
  <si>
    <t xml:space="preserve">GLOVES, SPLIT LEATHER, MEDIUM            </t>
  </si>
  <si>
    <t xml:space="preserve">GLOVES, SPLIT LEATHER, LARGE            </t>
  </si>
  <si>
    <t xml:space="preserve">GLOVES, SPLIT LEATHER, X/LARGE            </t>
  </si>
  <si>
    <t xml:space="preserve">BOTTLE, FUEL  1 LITER                   </t>
  </si>
  <si>
    <t>GLOVES, FLYERS'  SIZE 8</t>
  </si>
  <si>
    <t>GLOVES, FLYERS' SIZE 9</t>
  </si>
  <si>
    <t>GLOVES, FLYERS'  SIZE 10</t>
  </si>
  <si>
    <t>GLOVES, FLYERS'  SIZE 11</t>
  </si>
  <si>
    <t xml:space="preserve">COMBI TOOL, FIRE FIGHTER'S </t>
  </si>
  <si>
    <t xml:space="preserve">BAG, BACKPACK,NYLON DUCK         </t>
  </si>
  <si>
    <t xml:space="preserve">HANDLE, REPLACEMENT, COMBI-TOOL   </t>
  </si>
  <si>
    <t xml:space="preserve">CASE, CARRYING                   </t>
  </si>
  <si>
    <t>BELT, WEATHER KIT</t>
  </si>
  <si>
    <t>PLUG, EAR</t>
  </si>
  <si>
    <t>TOWEL, BATH</t>
  </si>
  <si>
    <t xml:space="preserve">SHELTER, FIRE,M-2002  LARGE COMPLETE          </t>
  </si>
  <si>
    <t xml:space="preserve">SHELTER, FIRE,M2002  LARGE SINGLE         </t>
  </si>
  <si>
    <t>SHELTER, FIRE,M-2002, COMPLETE</t>
  </si>
  <si>
    <t>SHELTER, FIRE,M-2002  SINGLE</t>
  </si>
  <si>
    <t xml:space="preserve">LINER, CARRYING CASE             </t>
  </si>
  <si>
    <t xml:space="preserve">CASE, CARRYING,FIRE              </t>
  </si>
  <si>
    <t xml:space="preserve">HOLDER, SIGN                     </t>
  </si>
  <si>
    <t xml:space="preserve">BAG, WATER CARRYING, 5 GALLON              </t>
  </si>
  <si>
    <t xml:space="preserve">RAKE, FOREST FIRE                </t>
  </si>
  <si>
    <t xml:space="preserve">CASE, CANTEEN- BLUE             </t>
  </si>
  <si>
    <t xml:space="preserve">CASE, CARRYING, PACK -BLUE          </t>
  </si>
  <si>
    <t>COVERALLS, FLYERS'  38 REGULAR</t>
  </si>
  <si>
    <t>COVERALLS, FLYERS'  42 REGULAR</t>
  </si>
  <si>
    <t>COVERALLS, FLYERS'  46 REGULAR</t>
  </si>
  <si>
    <t>SHIRT, FIRE, SMALL</t>
  </si>
  <si>
    <t>SHIRT, FIRE, MEDIUM</t>
  </si>
  <si>
    <t>SHIRT, FIRE, LARGE</t>
  </si>
  <si>
    <t>SHIRT, FIRE, XLARGE</t>
  </si>
  <si>
    <t xml:space="preserve">LINER, BACKPACK PUMP BAG         </t>
  </si>
  <si>
    <t xml:space="preserve">PUMP UNIT, CENTRIFUGAL           </t>
  </si>
  <si>
    <t xml:space="preserve">TIP, NOZZLE, FOG 2-4 GPM </t>
  </si>
  <si>
    <t xml:space="preserve">TIP, NOZZLE, FOG 5-7 GPM            </t>
  </si>
  <si>
    <t xml:space="preserve">TIP, NOZZLE, 3/16" STRAIGHT STREAM            </t>
  </si>
  <si>
    <t xml:space="preserve">TIP, NOZZLE, 3/8" STRAIGHT STREAM            </t>
  </si>
  <si>
    <t>CAP, HOSE, 1 1/2" NH-F</t>
  </si>
  <si>
    <t>PANTS, FIRE, BDU KEVLAR, 32-26 X 36"</t>
  </si>
  <si>
    <t xml:space="preserve">RIBBON, FLAGGING, CHARTREUSE      </t>
  </si>
  <si>
    <t xml:space="preserve">RIBBON, FLAGGING, ORANGE      </t>
  </si>
  <si>
    <t xml:space="preserve">RIBBON, FLAGGING, PINK      </t>
  </si>
  <si>
    <t xml:space="preserve">HANDLE, PULASKI TOOL             </t>
  </si>
  <si>
    <t xml:space="preserve">LINE, LEAD                       </t>
  </si>
  <si>
    <t>8415-01-695-3522</t>
  </si>
  <si>
    <t>PANTS, FIRE WOMEN'S - XS-SHORT 26"-29“ x 28"</t>
  </si>
  <si>
    <t>8415-01-695-3525</t>
  </si>
  <si>
    <t>PANTS, FIRE WOMEN'S - XS-REG 26"-29“ x 31"</t>
  </si>
  <si>
    <t>8415-01-695-3526</t>
  </si>
  <si>
    <t>PANTS, FIRE WOMEN'S - XS-LONG 26"-29“ x 34"</t>
  </si>
  <si>
    <t>8415-01-695-3529</t>
  </si>
  <si>
    <t>PANTS, FIRE WOMEN'S - S-SHORT 28"31“ x 28"</t>
  </si>
  <si>
    <t>8415-01-695-3531</t>
  </si>
  <si>
    <t>PANTS, FIRE WOMEN'S - S-REG 28”-31” x 31”</t>
  </si>
  <si>
    <t>8415-01-695-3534</t>
  </si>
  <si>
    <t>PANTS, FIRE WOMEN'S - S-LONG 28”-31” x 34”</t>
  </si>
  <si>
    <t>8415-01-695-3535</t>
  </si>
  <si>
    <t>PANTS, FIRE WOMEN'S - MED-SHORT 31”-34” x 28”</t>
  </si>
  <si>
    <t>8415-01-695-3536</t>
  </si>
  <si>
    <t>PANTS, FIRE WOMEN'S - MED-REG 31”-34” x 31”</t>
  </si>
  <si>
    <t>8415-01-695-3537</t>
  </si>
  <si>
    <t>PANTS, FIRE WOMEN'S - MED-LONG 31”-34” x 34”</t>
  </si>
  <si>
    <t>8415-01-695-3538</t>
  </si>
  <si>
    <t>PANTS, FIRE WOMEN'S - LG-SHORT 33”-37” x 28”</t>
  </si>
  <si>
    <t>8415-01-695-3705</t>
  </si>
  <si>
    <t>PANTS, FIRE WOMEN'S - LG-REG 33”-37” x 31”</t>
  </si>
  <si>
    <t>8415-01-695-3706</t>
  </si>
  <si>
    <t>PANTS, FIRE WOMEN'S - LG-LONG 33”-37”x 34”</t>
  </si>
  <si>
    <t>8415-01-695-3707</t>
  </si>
  <si>
    <t>PANTS, FIRE WOMEN'S - XL-SHORT 36”-40” x 28”</t>
  </si>
  <si>
    <t>8415-01-695-3708</t>
  </si>
  <si>
    <t>PANTS, FIRE WOMEN'S - XL-REG 36”-40” x 31”</t>
  </si>
  <si>
    <t>8415-01-695-3709</t>
  </si>
  <si>
    <t>PANTS, FIRE WOMEN'S - XL-LONG 36”-40” x 34”</t>
  </si>
  <si>
    <t>8415-01-695-3713</t>
  </si>
  <si>
    <t>PANTS, FIRE WOMEN'S - XXL-SHORT 40”-44” x 28”</t>
  </si>
  <si>
    <t>8415-01-695-3714</t>
  </si>
  <si>
    <t>PANTS, FIRE WOMEN'S - XXL-REG 40”-44” x 31”</t>
  </si>
  <si>
    <t>8415-01-695-3715</t>
  </si>
  <si>
    <t>PANTS, FIRE WOMEN'S - XXL-LONG 40”-44” x 34”</t>
  </si>
  <si>
    <t>HOSE, 1" NPSHX100' WHT, SYN LINED</t>
  </si>
  <si>
    <t>HOSE, 1.5" NH X 100' WHT, SYN LINED</t>
  </si>
  <si>
    <t>HOSE,  1" X 100' NPSH YELLOW</t>
  </si>
  <si>
    <t>HOSE, 1.5" X 100' NH YELLOW</t>
  </si>
  <si>
    <t>FIRE SWATTER- 12"X15" 60" ASH HANDLE</t>
  </si>
  <si>
    <t>REDUCER, 1.5" NPSH-F TO 1"NPSH-M</t>
  </si>
  <si>
    <t xml:space="preserve">REDUCER, 2"NPSH TO 1 1/2"NH     </t>
  </si>
  <si>
    <t xml:space="preserve">SHELTER,FIRE,PRACTICE, REGULAR     </t>
  </si>
  <si>
    <t>SHELTER,FIRE,PRAC, CMPLT,-LARGE</t>
  </si>
  <si>
    <t>SHELTER,FIRE,PRACTICE,CMPLT-REGULAR</t>
  </si>
  <si>
    <t>PANTS, FIRE, ARAMID, 44-48 X 33"</t>
  </si>
  <si>
    <t>PANTS, FIRE, ARAMID, 26-30 X 30"</t>
  </si>
  <si>
    <t>PANTS, FIRE, ARAMID, 28-32 X 30"</t>
  </si>
  <si>
    <t>PANTS, FIRE, ARAMID, 30-34 X 30"</t>
  </si>
  <si>
    <t>PANTS, FIRE, ARAMID, 32-36 X 30"</t>
  </si>
  <si>
    <t>KIT,WATER CONTAINER 20 EA/BX</t>
  </si>
  <si>
    <t xml:space="preserve">SIGN-FIRE ACTIVITY AHEAD                        </t>
  </si>
  <si>
    <t xml:space="preserve">SIGN- FIRE TRAFFIC ENTERING ROAD                           </t>
  </si>
  <si>
    <t xml:space="preserve">SIGN-INCIDENT BASE                            </t>
  </si>
  <si>
    <t xml:space="preserve">SIGN-END FIRE ACTIVITY                         </t>
  </si>
  <si>
    <t xml:space="preserve">SIGN-STAGING AREA                            </t>
  </si>
  <si>
    <t xml:space="preserve">SIGN-FIRE CAMP                          </t>
  </si>
  <si>
    <t xml:space="preserve">SIGN-PARKING AREA                            </t>
  </si>
  <si>
    <t>1138</t>
  </si>
  <si>
    <t>CAN, PLASTIC, 5 GAL "JEEP" W/O SPOUT</t>
  </si>
  <si>
    <t>7003</t>
  </si>
  <si>
    <t>1538</t>
  </si>
  <si>
    <t>1540</t>
  </si>
  <si>
    <t>1541</t>
  </si>
  <si>
    <t>1539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</si>
  <si>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</si>
  <si>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</si>
  <si>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</si>
  <si>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</si>
  <si>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</si>
  <si>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</si>
  <si>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</si>
  <si>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</si>
  <si>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</si>
  <si>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</si>
  <si>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</si>
  <si>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</si>
  <si>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</si>
  <si>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1556</t>
  </si>
  <si>
    <r>
      <t xml:space="preserve">METAL TOOL HNDL WEDGE 36/PG </t>
    </r>
    <r>
      <rPr>
        <b/>
        <sz val="10"/>
        <color theme="1"/>
        <rFont val="Times New Roman"/>
        <family val="1"/>
      </rPr>
      <t>Min Order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$100.00</t>
    </r>
  </si>
  <si>
    <t>IGLOO-Water Cooler 5 Gallon-GSA $100 MIN ORDER</t>
  </si>
  <si>
    <t>SP0303</t>
  </si>
  <si>
    <t>SIGNAL MIRROR, 6" X 4" -ORION $100 MIN ORDER</t>
  </si>
  <si>
    <t>Spot Fire flagging SVEA $25 Min Order</t>
  </si>
  <si>
    <t>Swatter Replacement handle $100 MIN ORDER</t>
  </si>
  <si>
    <t>CEI04683186</t>
  </si>
  <si>
    <t>Killer Tree Flagging CEI $100 Min Order</t>
  </si>
  <si>
    <t>5 gallon Igloo water cooler</t>
  </si>
  <si>
    <t xml:space="preserve"> GS21F0083Y-CEI06372788</t>
  </si>
  <si>
    <r>
      <t xml:space="preserve">Wood Wedge + 2 metal wedge kit </t>
    </r>
    <r>
      <rPr>
        <b/>
        <i/>
        <sz val="10"/>
        <color theme="1"/>
        <rFont val="Times New Roman"/>
        <family val="1"/>
      </rPr>
      <t>$100 Min Order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</si>
</sst>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000\-00\-000\-0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b/>
      <sz val="14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1"/>
      <color rgb="FF0033CC"/>
      <name val="Calibri"/>
      <family val="2"/>
      <scheme val="minor"/>
    </font>
    <font>
      <u/>
      <sz val="11"/>
      <color rgb="FF0033CC"/>
      <name val="Calibri"/>
      <family val="2"/>
      <scheme val="minor"/>
    </font>
    <font>
      <sz val="10"/>
      <color rgb="FF0033CC"/>
      <name val="Times New Roman"/>
      <family val="1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name val="Arial"/>
      <family val="2"/>
    </font>
    <font>
      <i/>
      <sz val="10"/>
      <color rgb="FF0033CC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color rgb="FF4D4D4D"/>
      <name val="Times New Roman"/>
      <family val="1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i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rgb="FF000000"/>
      <name val="Arial"/>
      <family val="2"/>
    </font>
    <font>
      <b/>
      <i/>
      <sz val="10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20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6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center"/>
    </xf>
    <xf numFmtId="4" fontId="0" fillId="0" borderId="21" xfId="0" applyNumberFormat="1" applyBorder="1" applyAlignment="1">
      <alignment horizontal="right"/>
    </xf>
    <xf numFmtId="4" fontId="0" fillId="0" borderId="21" xfId="0" applyNumberFormat="1" applyBorder="1" applyAlignment="1">
      <alignment horizontal="center"/>
    </xf>
    <xf numFmtId="49" fontId="0" fillId="0" borderId="0" xfId="0" applyNumberFormat="1"/>
    <xf numFmtId="0" fontId="0" fillId="38" borderId="16" xfId="0" applyFill="1" applyBorder="1" applyAlignment="1">
      <alignment horizontal="center"/>
    </xf>
    <xf numFmtId="8" fontId="0" fillId="38" borderId="16" xfId="0" applyNumberFormat="1" applyFill="1" applyBorder="1" applyAlignment="1">
      <alignment horizontal="right"/>
    </xf>
    <xf numFmtId="0" fontId="0" fillId="38" borderId="15" xfId="0" applyFill="1" applyBorder="1" applyAlignment="1">
      <alignment horizontal="center"/>
    </xf>
    <xf numFmtId="49" fontId="0" fillId="39" borderId="19" xfId="0" applyNumberFormat="1" applyFill="1" applyBorder="1"/>
    <xf numFmtId="4" fontId="0" fillId="0" borderId="36" xfId="0" applyNumberFormat="1" applyBorder="1" applyAlignment="1">
      <alignment horizontal="right"/>
    </xf>
    <xf numFmtId="4" fontId="0" fillId="38" borderId="21" xfId="0" applyNumberFormat="1" applyFill="1" applyBorder="1" applyAlignment="1">
      <alignment horizontal="center"/>
    </xf>
    <xf numFmtId="0" fontId="23" fillId="41" borderId="38" xfId="0" applyFont="1" applyFill="1" applyBorder="1" applyAlignment="1">
      <alignment horizontal="center"/>
    </xf>
    <xf numFmtId="4" fontId="27" fillId="0" borderId="26" xfId="0" applyNumberFormat="1" applyFont="1" applyBorder="1" applyAlignment="1">
      <alignment horizontal="right" vertical="center"/>
    </xf>
    <xf numFmtId="49" fontId="23" fillId="41" borderId="37" xfId="0" applyNumberFormat="1" applyFont="1" applyFill="1" applyBorder="1"/>
    <xf numFmtId="4" fontId="23" fillId="41" borderId="39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5" xfId="0" applyBorder="1"/>
    <xf numFmtId="4" fontId="0" fillId="0" borderId="0" xfId="0" applyNumberFormat="1"/>
    <xf numFmtId="0" fontId="16" fillId="0" borderId="44" xfId="0" applyFont="1" applyBorder="1"/>
    <xf numFmtId="0" fontId="0" fillId="0" borderId="42" xfId="0" applyBorder="1"/>
    <xf numFmtId="4" fontId="0" fillId="0" borderId="43" xfId="0" applyNumberFormat="1" applyBorder="1"/>
    <xf numFmtId="0" fontId="0" fillId="40" borderId="0" xfId="0" applyFill="1" applyAlignment="1">
      <alignment horizontal="right"/>
    </xf>
    <xf numFmtId="4" fontId="0" fillId="0" borderId="28" xfId="0" applyNumberFormat="1" applyBorder="1"/>
    <xf numFmtId="0" fontId="23" fillId="0" borderId="0" xfId="0" applyFont="1"/>
    <xf numFmtId="0" fontId="16" fillId="0" borderId="0" xfId="0" applyFont="1"/>
    <xf numFmtId="49" fontId="28" fillId="0" borderId="10" xfId="42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0" fontId="21" fillId="0" borderId="0" xfId="0" applyFont="1"/>
    <xf numFmtId="1" fontId="21" fillId="0" borderId="0" xfId="0" applyNumberFormat="1" applyFont="1"/>
    <xf numFmtId="0" fontId="21" fillId="0" borderId="0" xfId="0" applyFont="1" applyAlignment="1">
      <alignment horizontal="center"/>
    </xf>
    <xf numFmtId="43" fontId="21" fillId="0" borderId="0" xfId="0" applyNumberFormat="1" applyFont="1"/>
    <xf numFmtId="0" fontId="30" fillId="0" borderId="0" xfId="0" applyFont="1"/>
    <xf numFmtId="49" fontId="33" fillId="33" borderId="10" xfId="42" applyNumberFormat="1" applyFont="1" applyFill="1" applyBorder="1" applyAlignment="1">
      <alignment horizontal="center" vertical="center" wrapText="1"/>
    </xf>
    <xf numFmtId="0" fontId="33" fillId="33" borderId="10" xfId="42" applyFont="1" applyFill="1" applyBorder="1" applyAlignment="1">
      <alignment horizontal="center" vertical="center" wrapText="1"/>
    </xf>
    <xf numFmtId="1" fontId="33" fillId="33" borderId="10" xfId="42" applyNumberFormat="1" applyFont="1" applyFill="1" applyBorder="1" applyAlignment="1">
      <alignment horizontal="center" vertical="center" wrapText="1"/>
    </xf>
    <xf numFmtId="43" fontId="32" fillId="34" borderId="10" xfId="57" applyNumberFormat="1" applyFont="1" applyFill="1" applyBorder="1" applyAlignment="1">
      <alignment horizontal="center" vertical="center" wrapText="1"/>
    </xf>
    <xf numFmtId="164" fontId="32" fillId="34" borderId="10" xfId="57" applyNumberFormat="1" applyFont="1" applyFill="1" applyBorder="1" applyAlignment="1">
      <alignment horizontal="center" vertical="center" wrapText="1"/>
    </xf>
    <xf numFmtId="0" fontId="28" fillId="0" borderId="10" xfId="42" applyFont="1" applyBorder="1" applyAlignment="1">
      <alignment horizontal="center" vertical="center"/>
    </xf>
    <xf numFmtId="1" fontId="28" fillId="0" borderId="10" xfId="42" applyNumberFormat="1" applyFont="1" applyBorder="1" applyAlignment="1">
      <alignment horizontal="center" vertical="center"/>
    </xf>
    <xf numFmtId="0" fontId="29" fillId="0" borderId="10" xfId="57" applyFont="1" applyBorder="1" applyAlignment="1">
      <alignment horizontal="left" vertical="center" wrapText="1"/>
    </xf>
    <xf numFmtId="43" fontId="29" fillId="0" borderId="10" xfId="57" applyNumberFormat="1" applyFont="1" applyBorder="1" applyAlignment="1">
      <alignment horizontal="center" vertical="center" wrapText="1"/>
    </xf>
    <xf numFmtId="164" fontId="28" fillId="0" borderId="10" xfId="72" applyNumberFormat="1" applyFont="1" applyBorder="1" applyAlignment="1">
      <alignment horizontal="center" vertical="center"/>
    </xf>
    <xf numFmtId="1" fontId="29" fillId="0" borderId="10" xfId="57" applyNumberFormat="1" applyFont="1" applyBorder="1" applyAlignment="1">
      <alignment horizontal="center" vertical="center" wrapText="1"/>
    </xf>
    <xf numFmtId="164" fontId="29" fillId="0" borderId="10" xfId="57" applyNumberFormat="1" applyFont="1" applyBorder="1" applyAlignment="1">
      <alignment horizontal="center" vertical="center" wrapText="1"/>
    </xf>
    <xf numFmtId="49" fontId="29" fillId="0" borderId="10" xfId="57" applyNumberFormat="1" applyFont="1" applyBorder="1" applyAlignment="1">
      <alignment horizontal="center" vertical="center" wrapText="1"/>
    </xf>
    <xf numFmtId="0" fontId="29" fillId="35" borderId="10" xfId="57" applyFont="1" applyFill="1" applyBorder="1" applyAlignment="1">
      <alignment horizontal="left" vertical="center" wrapText="1"/>
    </xf>
    <xf numFmtId="0" fontId="28" fillId="0" borderId="10" xfId="42" applyFont="1" applyBorder="1" applyAlignment="1">
      <alignment horizontal="left" vertical="center"/>
    </xf>
    <xf numFmtId="43" fontId="28" fillId="0" borderId="10" xfId="42" applyNumberFormat="1" applyFont="1" applyBorder="1" applyAlignment="1">
      <alignment horizontal="center" vertical="center"/>
    </xf>
    <xf numFmtId="8" fontId="28" fillId="0" borderId="10" xfId="42" applyNumberFormat="1" applyFont="1" applyBorder="1" applyAlignment="1">
      <alignment horizontal="center" vertical="center"/>
    </xf>
    <xf numFmtId="165" fontId="28" fillId="0" borderId="10" xfId="42" applyNumberFormat="1" applyFont="1" applyBorder="1" applyAlignment="1">
      <alignment horizontal="center" vertical="center"/>
    </xf>
    <xf numFmtId="49" fontId="29" fillId="0" borderId="10" xfId="57" applyNumberFormat="1" applyFont="1" applyBorder="1" applyAlignment="1">
      <alignment horizontal="center" vertical="center"/>
    </xf>
    <xf numFmtId="1" fontId="29" fillId="0" borderId="10" xfId="57" applyNumberFormat="1" applyFont="1" applyBorder="1" applyAlignment="1">
      <alignment horizontal="center" vertical="center"/>
    </xf>
    <xf numFmtId="0" fontId="28" fillId="36" borderId="10" xfId="42" applyFont="1" applyFill="1" applyBorder="1" applyAlignment="1">
      <alignment horizontal="center" vertical="center"/>
    </xf>
    <xf numFmtId="0" fontId="30" fillId="35" borderId="10" xfId="57" applyFont="1" applyFill="1" applyBorder="1" applyAlignment="1">
      <alignment horizontal="left" vertical="center" wrapText="1"/>
    </xf>
    <xf numFmtId="164" fontId="28" fillId="35" borderId="10" xfId="72" applyNumberFormat="1" applyFont="1" applyFill="1" applyBorder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1" fontId="30" fillId="0" borderId="10" xfId="0" applyNumberFormat="1" applyFont="1" applyBorder="1" applyAlignment="1">
      <alignment horizontal="left" vertical="center"/>
    </xf>
    <xf numFmtId="0" fontId="30" fillId="0" borderId="0" xfId="0" applyFont="1" applyAlignment="1">
      <alignment horizontal="center"/>
    </xf>
    <xf numFmtId="0" fontId="30" fillId="37" borderId="10" xfId="0" applyFont="1" applyFill="1" applyBorder="1" applyAlignment="1">
      <alignment horizontal="center" vertical="center"/>
    </xf>
    <xf numFmtId="1" fontId="28" fillId="0" borderId="10" xfId="42" applyNumberFormat="1" applyFont="1" applyBorder="1" applyAlignment="1">
      <alignment horizontal="left" vertical="center"/>
    </xf>
    <xf numFmtId="0" fontId="25" fillId="0" borderId="0" xfId="0" applyFont="1"/>
    <xf numFmtId="0" fontId="28" fillId="0" borderId="40" xfId="42" applyFont="1" applyBorder="1" applyAlignment="1">
      <alignment horizontal="center" vertical="center"/>
    </xf>
    <xf numFmtId="1" fontId="28" fillId="0" borderId="40" xfId="42" applyNumberFormat="1" applyFont="1" applyBorder="1" applyAlignment="1">
      <alignment horizontal="center" vertical="center"/>
    </xf>
    <xf numFmtId="0" fontId="29" fillId="0" borderId="40" xfId="57" applyFont="1" applyBorder="1" applyAlignment="1">
      <alignment horizontal="left" vertical="center" wrapText="1"/>
    </xf>
    <xf numFmtId="164" fontId="28" fillId="0" borderId="40" xfId="72" applyNumberFormat="1" applyFont="1" applyBorder="1" applyAlignment="1">
      <alignment horizontal="center" vertical="center"/>
    </xf>
    <xf numFmtId="49" fontId="34" fillId="40" borderId="20" xfId="0" applyNumberFormat="1" applyFont="1" applyFill="1" applyBorder="1" applyProtection="1">
      <protection locked="0"/>
    </xf>
    <xf numFmtId="49" fontId="34" fillId="40" borderId="35" xfId="0" applyNumberFormat="1" applyFont="1" applyFill="1" applyBorder="1" applyProtection="1">
      <protection locked="0"/>
    </xf>
    <xf numFmtId="0" fontId="36" fillId="40" borderId="10" xfId="0" applyFont="1" applyFill="1" applyBorder="1" applyAlignment="1" applyProtection="1">
      <alignment horizontal="center" vertical="center"/>
      <protection locked="0"/>
    </xf>
    <xf numFmtId="1" fontId="36" fillId="40" borderId="10" xfId="42" applyNumberFormat="1" applyFont="1" applyFill="1" applyBorder="1" applyAlignment="1" applyProtection="1">
      <alignment horizontal="center" vertical="center"/>
      <protection locked="0"/>
    </xf>
    <xf numFmtId="164" fontId="36" fillId="40" borderId="10" xfId="72" applyNumberFormat="1" applyFont="1" applyFill="1" applyBorder="1" applyAlignment="1" applyProtection="1">
      <alignment horizontal="center" vertical="center"/>
      <protection locked="0"/>
    </xf>
    <xf numFmtId="0" fontId="16" fillId="0" borderId="42" xfId="0" applyFont="1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38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0" fillId="0" borderId="43" xfId="0" applyBorder="1"/>
    <xf numFmtId="0" fontId="37" fillId="40" borderId="47" xfId="0" applyFont="1" applyFill="1" applyBorder="1"/>
    <xf numFmtId="0" fontId="0" fillId="0" borderId="0" xfId="0" applyAlignment="1">
      <alignment horizontal="right" vertical="center"/>
    </xf>
    <xf numFmtId="4" fontId="16" fillId="0" borderId="34" xfId="0" applyNumberFormat="1" applyFont="1" applyBorder="1" applyAlignment="1">
      <alignment horizontal="center" vertical="center"/>
    </xf>
    <xf numFmtId="49" fontId="0" fillId="0" borderId="48" xfId="0" applyNumberFormat="1" applyBorder="1"/>
    <xf numFmtId="0" fontId="0" fillId="0" borderId="48" xfId="0" applyBorder="1"/>
    <xf numFmtId="4" fontId="0" fillId="0" borderId="48" xfId="0" applyNumberFormat="1" applyBorder="1"/>
    <xf numFmtId="0" fontId="37" fillId="0" borderId="0" xfId="0" applyFont="1"/>
    <xf numFmtId="0" fontId="23" fillId="41" borderId="49" xfId="0" applyFont="1" applyFill="1" applyBorder="1" applyAlignment="1">
      <alignment horizontal="center"/>
    </xf>
    <xf numFmtId="0" fontId="23" fillId="41" borderId="50" xfId="0" applyFont="1" applyFill="1" applyBorder="1" applyAlignment="1">
      <alignment horizontal="center"/>
    </xf>
    <xf numFmtId="0" fontId="0" fillId="38" borderId="51" xfId="0" applyFill="1" applyBorder="1" applyAlignment="1">
      <alignment horizontal="center"/>
    </xf>
    <xf numFmtId="0" fontId="34" fillId="40" borderId="52" xfId="0" applyFont="1" applyFill="1" applyBorder="1" applyAlignment="1" applyProtection="1">
      <alignment horizontal="center"/>
      <protection locked="0"/>
    </xf>
    <xf numFmtId="0" fontId="34" fillId="40" borderId="53" xfId="0" applyFont="1" applyFill="1" applyBorder="1" applyAlignment="1" applyProtection="1">
      <alignment horizontal="center"/>
      <protection locked="0"/>
    </xf>
    <xf numFmtId="1" fontId="0" fillId="0" borderId="12" xfId="0" applyNumberFormat="1" applyBorder="1" applyAlignment="1">
      <alignment horizontal="left"/>
    </xf>
    <xf numFmtId="0" fontId="23" fillId="41" borderId="54" xfId="0" applyFont="1" applyFill="1" applyBorder="1" applyAlignment="1">
      <alignment horizontal="center"/>
    </xf>
    <xf numFmtId="0" fontId="0" fillId="38" borderId="55" xfId="0" applyFill="1" applyBorder="1" applyAlignment="1">
      <alignment horizontal="center"/>
    </xf>
    <xf numFmtId="0" fontId="0" fillId="0" borderId="56" xfId="0" applyBorder="1" applyAlignment="1">
      <alignment horizontal="left"/>
    </xf>
    <xf numFmtId="4" fontId="40" fillId="0" borderId="0" xfId="0" applyNumberFormat="1" applyFont="1" applyAlignment="1">
      <alignment horizontal="left" vertical="center" indent="1"/>
    </xf>
    <xf numFmtId="0" fontId="34" fillId="40" borderId="13" xfId="0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4" fillId="40" borderId="24" xfId="0" applyFont="1" applyFill="1" applyBorder="1" applyAlignment="1" applyProtection="1">
      <alignment vertical="center"/>
      <protection locked="0"/>
    </xf>
    <xf numFmtId="43" fontId="30" fillId="0" borderId="10" xfId="0" applyNumberFormat="1" applyFont="1" applyBorder="1" applyAlignment="1">
      <alignment horizontal="center" vertical="center"/>
    </xf>
    <xf numFmtId="0" fontId="28" fillId="40" borderId="10" xfId="42" applyFont="1" applyFill="1" applyBorder="1" applyAlignment="1" applyProtection="1">
      <alignment horizontal="left" vertical="center"/>
      <protection locked="0"/>
    </xf>
    <xf numFmtId="43" fontId="28" fillId="0" borderId="10" xfId="57" applyNumberFormat="1" applyFont="1" applyBorder="1" applyAlignment="1" applyProtection="1">
      <alignment horizontal="center" vertical="center" wrapText="1"/>
      <protection locked="0"/>
    </xf>
    <xf numFmtId="164" fontId="28" fillId="40" borderId="10" xfId="72" applyNumberFormat="1" applyFont="1" applyFill="1" applyBorder="1" applyAlignment="1" applyProtection="1">
      <alignment horizontal="center" vertical="center"/>
      <protection locked="0"/>
    </xf>
    <xf numFmtId="1" fontId="28" fillId="40" borderId="10" xfId="42" applyNumberFormat="1" applyFont="1" applyFill="1" applyBorder="1" applyAlignment="1" applyProtection="1">
      <alignment horizontal="center" vertical="center"/>
      <protection locked="0"/>
    </xf>
    <xf numFmtId="49" fontId="28" fillId="40" borderId="10" xfId="0" applyNumberFormat="1" applyFont="1" applyFill="1" applyBorder="1" applyAlignment="1" applyProtection="1">
      <alignment horizontal="center" vertical="center"/>
      <protection locked="0"/>
    </xf>
    <xf numFmtId="0" fontId="0" fillId="40" borderId="26" xfId="0" applyFill="1" applyBorder="1"/>
    <xf numFmtId="49" fontId="28" fillId="0" borderId="40" xfId="42" applyNumberFormat="1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1" fontId="28" fillId="0" borderId="0" xfId="42" applyNumberFormat="1" applyFont="1" applyAlignment="1">
      <alignment horizontal="center" vertical="center"/>
    </xf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6" fillId="0" borderId="13" xfId="0" applyFont="1" applyBorder="1"/>
    <xf numFmtId="4" fontId="0" fillId="0" borderId="47" xfId="0" applyNumberFormat="1" applyBorder="1"/>
    <xf numFmtId="49" fontId="0" fillId="0" borderId="0" xfId="0" applyNumberFormat="1" applyAlignment="1">
      <alignment horizontal="center"/>
    </xf>
    <xf numFmtId="1" fontId="0" fillId="0" borderId="0" xfId="0" applyNumberFormat="1"/>
    <xf numFmtId="44" fontId="0" fillId="0" borderId="0" xfId="0" applyNumberFormat="1"/>
    <xf numFmtId="0" fontId="48" fillId="0" borderId="0" xfId="0" applyFont="1"/>
    <xf numFmtId="43" fontId="29" fillId="37" borderId="10" xfId="57" applyNumberFormat="1" applyFont="1" applyFill="1" applyBorder="1" applyAlignment="1">
      <alignment horizontal="center" vertical="center" wrapText="1"/>
    </xf>
    <xf numFmtId="43" fontId="28" fillId="37" borderId="10" xfId="42" applyNumberFormat="1" applyFont="1" applyFill="1" applyBorder="1" applyAlignment="1">
      <alignment horizontal="center" vertical="center"/>
    </xf>
    <xf numFmtId="43" fontId="28" fillId="37" borderId="10" xfId="57" applyNumberFormat="1" applyFont="1" applyFill="1" applyBorder="1" applyAlignment="1" applyProtection="1">
      <alignment horizontal="center" vertical="center" wrapText="1"/>
      <protection locked="0"/>
    </xf>
    <xf numFmtId="1" fontId="28" fillId="0" borderId="10" xfId="42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22" fillId="0" borderId="2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23" fillId="0" borderId="30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16" fillId="0" borderId="3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49" fontId="0" fillId="0" borderId="30" xfId="0" applyNumberFormat="1" applyBorder="1" applyAlignment="1">
      <alignment horizontal="right"/>
    </xf>
    <xf numFmtId="49" fontId="0" fillId="0" borderId="13" xfId="0" applyNumberFormat="1" applyBorder="1" applyAlignment="1">
      <alignment horizontal="right"/>
    </xf>
    <xf numFmtId="49" fontId="0" fillId="0" borderId="41" xfId="0" applyNumberFormat="1" applyBorder="1" applyAlignment="1">
      <alignment horizontal="right"/>
    </xf>
    <xf numFmtId="49" fontId="0" fillId="0" borderId="29" xfId="0" applyNumberFormat="1" applyBorder="1" applyAlignment="1">
      <alignment horizontal="right"/>
    </xf>
    <xf numFmtId="49" fontId="34" fillId="40" borderId="22" xfId="0" applyNumberFormat="1" applyFont="1" applyFill="1" applyBorder="1" applyAlignment="1" applyProtection="1">
      <alignment horizontal="left" vertical="top" wrapText="1"/>
      <protection locked="0"/>
    </xf>
    <xf numFmtId="49" fontId="34" fillId="40" borderId="0" xfId="0" applyNumberFormat="1" applyFont="1" applyFill="1" applyAlignment="1" applyProtection="1">
      <alignment horizontal="left" vertical="top" wrapText="1"/>
      <protection locked="0"/>
    </xf>
    <xf numFmtId="49" fontId="34" fillId="40" borderId="14" xfId="0" applyNumberFormat="1" applyFont="1" applyFill="1" applyBorder="1" applyAlignment="1" applyProtection="1">
      <alignment horizontal="left" vertical="top" wrapText="1"/>
      <protection locked="0"/>
    </xf>
    <xf numFmtId="49" fontId="34" fillId="40" borderId="23" xfId="0" applyNumberFormat="1" applyFont="1" applyFill="1" applyBorder="1" applyAlignment="1" applyProtection="1">
      <alignment horizontal="left" vertical="top" wrapText="1"/>
      <protection locked="0"/>
    </xf>
    <xf numFmtId="49" fontId="34" fillId="40" borderId="24" xfId="0" applyNumberFormat="1" applyFont="1" applyFill="1" applyBorder="1" applyAlignment="1" applyProtection="1">
      <alignment horizontal="left" vertical="top" wrapText="1"/>
      <protection locked="0"/>
    </xf>
    <xf numFmtId="49" fontId="34" fillId="40" borderId="25" xfId="0" applyNumberFormat="1" applyFont="1" applyFill="1" applyBorder="1" applyAlignment="1" applyProtection="1">
      <alignment horizontal="left" vertical="top" wrapText="1"/>
      <protection locked="0"/>
    </xf>
    <xf numFmtId="49" fontId="0" fillId="0" borderId="31" xfId="0" applyNumberFormat="1" applyBorder="1" applyAlignment="1">
      <alignment horizontal="right"/>
    </xf>
    <xf numFmtId="49" fontId="0" fillId="0" borderId="32" xfId="0" applyNumberFormat="1" applyBorder="1" applyAlignment="1">
      <alignment horizontal="right"/>
    </xf>
    <xf numFmtId="49" fontId="0" fillId="0" borderId="15" xfId="0" applyNumberFormat="1" applyBorder="1" applyAlignment="1">
      <alignment horizontal="right"/>
    </xf>
    <xf numFmtId="0" fontId="0" fillId="0" borderId="45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40" borderId="11" xfId="0" applyFill="1" applyBorder="1" applyAlignment="1">
      <alignment horizontal="center"/>
    </xf>
    <xf numFmtId="0" fontId="0" fillId="40" borderId="33" xfId="0" applyFill="1" applyBorder="1" applyAlignment="1">
      <alignment horizontal="center"/>
    </xf>
    <xf numFmtId="0" fontId="18" fillId="0" borderId="1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16" fillId="0" borderId="27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16" fillId="0" borderId="41" xfId="0" applyFont="1" applyBorder="1" applyAlignment="1">
      <alignment horizontal="right"/>
    </xf>
    <xf numFmtId="0" fontId="16" fillId="0" borderId="29" xfId="0" applyFont="1" applyBorder="1" applyAlignment="1">
      <alignment horizontal="right"/>
    </xf>
    <xf numFmtId="0" fontId="0" fillId="0" borderId="29" xfId="0" applyBorder="1"/>
    <xf numFmtId="0" fontId="0" fillId="0" borderId="33" xfId="0" applyBorder="1"/>
    <xf numFmtId="4" fontId="40" fillId="0" borderId="17" xfId="0" applyNumberFormat="1" applyFont="1" applyBorder="1" applyAlignment="1">
      <alignment horizontal="center" vertical="center"/>
    </xf>
    <xf numFmtId="4" fontId="40" fillId="0" borderId="0" xfId="0" applyNumberFormat="1" applyFont="1" applyAlignment="1">
      <alignment horizontal="center" vertical="center"/>
    </xf>
    <xf numFmtId="0" fontId="46" fillId="0" borderId="24" xfId="0" applyFont="1" applyBorder="1" applyAlignment="1">
      <alignment horizontal="left" vertical="top" wrapText="1"/>
    </xf>
    <xf numFmtId="0" fontId="40" fillId="0" borderId="24" xfId="0" applyFont="1" applyBorder="1" applyAlignment="1">
      <alignment horizontal="left" vertical="top" wrapText="1"/>
    </xf>
    <xf numFmtId="0" fontId="46" fillId="0" borderId="0" xfId="0" applyFont="1" applyAlignment="1">
      <alignment horizontal="right" vertical="top" wrapText="1"/>
    </xf>
    <xf numFmtId="0" fontId="40" fillId="0" borderId="0" xfId="0" applyFont="1" applyAlignment="1">
      <alignment horizontal="right" vertical="top" wrapText="1"/>
    </xf>
    <xf numFmtId="0" fontId="44" fillId="0" borderId="0" xfId="0" applyFont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34" fillId="40" borderId="29" xfId="0" applyFont="1" applyFill="1" applyBorder="1" applyAlignment="1" applyProtection="1">
      <alignment horizontal="left" vertical="center" indent="1"/>
      <protection locked="0"/>
    </xf>
    <xf numFmtId="0" fontId="34" fillId="40" borderId="33" xfId="0" applyFont="1" applyFill="1" applyBorder="1" applyAlignment="1" applyProtection="1">
      <alignment horizontal="left" vertical="center" indent="1"/>
      <protection locked="0"/>
    </xf>
    <xf numFmtId="0" fontId="35" fillId="40" borderId="29" xfId="74" applyFont="1" applyFill="1" applyBorder="1" applyAlignment="1" applyProtection="1">
      <alignment horizontal="left" vertical="center" indent="1"/>
      <protection locked="0"/>
    </xf>
    <xf numFmtId="0" fontId="35" fillId="40" borderId="33" xfId="74" applyFont="1" applyFill="1" applyBorder="1" applyAlignment="1" applyProtection="1">
      <alignment horizontal="left" vertical="center" indent="1"/>
      <protection locked="0"/>
    </xf>
    <xf numFmtId="0" fontId="34" fillId="40" borderId="45" xfId="0" applyFont="1" applyFill="1" applyBorder="1" applyAlignment="1" applyProtection="1">
      <alignment horizontal="center" vertical="center"/>
      <protection locked="0"/>
    </xf>
    <xf numFmtId="0" fontId="34" fillId="40" borderId="46" xfId="0" applyFont="1" applyFill="1" applyBorder="1" applyAlignment="1" applyProtection="1">
      <alignment horizontal="center" vertical="center"/>
      <protection locked="0"/>
    </xf>
  </cellXfs>
  <cellStyles count="75">
    <cellStyle name="20% - Accent1" xfId="19" builtinId="30" customBuiltin="1"/>
    <cellStyle name="20% - Accent1 2" xfId="44"/>
    <cellStyle name="20% - Accent1 3" xfId="59"/>
    <cellStyle name="20% - Accent2" xfId="23" builtinId="34" customBuiltin="1"/>
    <cellStyle name="20% - Accent2 2" xfId="46"/>
    <cellStyle name="20% - Accent2 3" xfId="61"/>
    <cellStyle name="20% - Accent3" xfId="27" builtinId="38" customBuiltin="1"/>
    <cellStyle name="20% - Accent3 2" xfId="48"/>
    <cellStyle name="20% - Accent3 3" xfId="63"/>
    <cellStyle name="20% - Accent4" xfId="31" builtinId="42" customBuiltin="1"/>
    <cellStyle name="20% - Accent4 2" xfId="50"/>
    <cellStyle name="20% - Accent4 3" xfId="65"/>
    <cellStyle name="20% - Accent5" xfId="35" builtinId="46" customBuiltin="1"/>
    <cellStyle name="20% - Accent5 2" xfId="52"/>
    <cellStyle name="20% - Accent5 3" xfId="67"/>
    <cellStyle name="20% - Accent6" xfId="39" builtinId="50" customBuiltin="1"/>
    <cellStyle name="20% - Accent6 2" xfId="54"/>
    <cellStyle name="20% - Accent6 3" xfId="69"/>
    <cellStyle name="40% - Accent1" xfId="20" builtinId="31" customBuiltin="1"/>
    <cellStyle name="40% - Accent1 2" xfId="45"/>
    <cellStyle name="40% - Accent1 3" xfId="60"/>
    <cellStyle name="40% - Accent2" xfId="24" builtinId="35" customBuiltin="1"/>
    <cellStyle name="40% - Accent2 2" xfId="47"/>
    <cellStyle name="40% - Accent2 3" xfId="62"/>
    <cellStyle name="40% - Accent3" xfId="28" builtinId="39" customBuiltin="1"/>
    <cellStyle name="40% - Accent3 2" xfId="49"/>
    <cellStyle name="40% - Accent3 3" xfId="64"/>
    <cellStyle name="40% - Accent4" xfId="32" builtinId="43" customBuiltin="1"/>
    <cellStyle name="40% - Accent4 2" xfId="51"/>
    <cellStyle name="40% - Accent4 3" xfId="66"/>
    <cellStyle name="40% - Accent5" xfId="36" builtinId="47" customBuiltin="1"/>
    <cellStyle name="40% - Accent5 2" xfId="53"/>
    <cellStyle name="40% - Accent5 3" xfId="68"/>
    <cellStyle name="40% - Accent6" xfId="40" builtinId="51" customBuiltin="1"/>
    <cellStyle name="40% - Accent6 2" xfId="55"/>
    <cellStyle name="40% - Accent6 3" xfId="70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7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71"/>
    <cellStyle name="Normal 3" xfId="72"/>
    <cellStyle name="Normal 4" xfId="56"/>
    <cellStyle name="Normal 5" xfId="73"/>
    <cellStyle name="Normal 6" xfId="42"/>
    <cellStyle name="Normal_with Nov 1 2014" xfId="57"/>
    <cellStyle name="Note" xfId="15" builtinId="10" customBuiltin="1"/>
    <cellStyle name="Note 2" xfId="43"/>
    <cellStyle name="Note 3" xfId="58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1F4FF"/>
      <color rgb="FFCCECFF"/>
      <color rgb="FF0033CC"/>
      <color rgb="FF000099"/>
      <color rgb="FF3333CC"/>
      <color rgb="FF0F94E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  <pageSetUpPr fitToPage="1"/>
  </sheetPr>
  <dimension ref="A1:G52"/>
  <sheetViews>
    <sheetView zoomScale="83" zoomScaleNormal="83" zoomScalePageLayoutView="90" workbookViewId="0">
      <selection activeCell="A9" sqref="A9"/>
    </sheetView>
  </sheetViews>
  <sheetFormatPr defaultColWidth="9.33203125" defaultRowHeight="14.4" x14ac:dyDescent="0.3"/>
  <cols>
    <col min="1" max="1" width="8.109375" style="5" customWidth="1"/>
    <col min="2" max="2" width="8.109375" customWidth="1"/>
    <col min="3" max="3" width="38.44140625" customWidth="1"/>
    <col min="4" max="4" width="16.33203125" customWidth="1"/>
    <col min="5" max="5" width="5.88671875" customWidth="1"/>
    <col min="7" max="7" width="22.6640625" style="18" customWidth="1"/>
  </cols>
  <sheetData>
    <row r="1" spans="1:7" ht="5.0999999999999996" customHeight="1" x14ac:dyDescent="0.3">
      <c r="E1" s="122"/>
      <c r="F1" s="123"/>
      <c r="G1" s="123"/>
    </row>
    <row r="2" spans="1:7" ht="42.6" customHeight="1" thickBot="1" x14ac:dyDescent="0.35">
      <c r="A2" s="125" t="s">
        <v>1318</v>
      </c>
      <c r="B2" s="126"/>
      <c r="C2" s="126"/>
      <c r="D2" s="126"/>
      <c r="E2" s="126"/>
      <c r="F2" s="126"/>
      <c r="G2" s="126"/>
    </row>
    <row r="3" spans="1:7" ht="5.0999999999999996" customHeight="1" x14ac:dyDescent="0.3">
      <c r="A3" s="97"/>
      <c r="B3" s="98"/>
      <c r="C3" s="98"/>
      <c r="D3" s="98"/>
      <c r="E3" s="98"/>
      <c r="F3" s="98"/>
      <c r="G3" s="98"/>
    </row>
    <row r="4" spans="1:7" ht="27.9" customHeight="1" x14ac:dyDescent="0.3">
      <c r="A4" s="167" t="s">
        <v>1320</v>
      </c>
      <c r="B4" s="168"/>
      <c r="C4" s="169" t="s">
        <v>1354</v>
      </c>
      <c r="D4" s="170"/>
      <c r="E4" s="170"/>
      <c r="F4" s="170"/>
      <c r="G4" s="170"/>
    </row>
    <row r="5" spans="1:7" ht="20.85" customHeight="1" x14ac:dyDescent="0.3">
      <c r="A5" s="167" t="s">
        <v>1321</v>
      </c>
      <c r="B5" s="168"/>
      <c r="C5" s="169" t="s">
        <v>1355</v>
      </c>
      <c r="D5" s="170"/>
      <c r="E5" s="170"/>
      <c r="F5" s="170"/>
      <c r="G5" s="170"/>
    </row>
    <row r="6" spans="1:7" ht="41.25" customHeight="1" thickBot="1" x14ac:dyDescent="0.35">
      <c r="A6" s="167" t="s">
        <v>1322</v>
      </c>
      <c r="B6" s="168"/>
      <c r="C6" s="165" t="s">
        <v>1356</v>
      </c>
      <c r="D6" s="166"/>
      <c r="E6" s="166"/>
      <c r="F6" s="166"/>
      <c r="G6" s="166"/>
    </row>
    <row r="7" spans="1:7" x14ac:dyDescent="0.3">
      <c r="A7" s="14" t="s">
        <v>735</v>
      </c>
      <c r="B7" s="87" t="s">
        <v>736</v>
      </c>
      <c r="C7" s="92" t="s">
        <v>737</v>
      </c>
      <c r="D7" s="86" t="s">
        <v>753</v>
      </c>
      <c r="E7" s="12" t="s">
        <v>738</v>
      </c>
      <c r="F7" s="12" t="s">
        <v>739</v>
      </c>
      <c r="G7" s="15" t="s">
        <v>740</v>
      </c>
    </row>
    <row r="8" spans="1:7" x14ac:dyDescent="0.3">
      <c r="A8" s="9" t="s">
        <v>197</v>
      </c>
      <c r="B8" s="88">
        <v>5</v>
      </c>
      <c r="C8" s="93" t="s">
        <v>741</v>
      </c>
      <c r="D8" s="8" t="s">
        <v>742</v>
      </c>
      <c r="E8" s="6" t="s">
        <v>743</v>
      </c>
      <c r="F8" s="7">
        <v>72.430000000000007</v>
      </c>
      <c r="G8" s="11">
        <f>F8*B8</f>
        <v>362.15000000000003</v>
      </c>
    </row>
    <row r="9" spans="1:7" x14ac:dyDescent="0.3">
      <c r="A9" s="68" t="s">
        <v>734</v>
      </c>
      <c r="B9" s="89" t="s">
        <v>734</v>
      </c>
      <c r="C9" s="94" t="e">
        <f>IF(A9&gt;"",VLOOKUP(A9,'Items Catalog'!$A$3:$G$402,5,FALSE),"")</f>
        <v>#N/A</v>
      </c>
      <c r="D9" s="91" t="e">
        <f>IF(A9&gt;"",VLOOKUP(A9,'Items Catalog'!$A$3:$G$402,3,FALSE),"")</f>
        <v>#N/A</v>
      </c>
      <c r="E9" s="2" t="e">
        <f>IF(A9&gt;"",VLOOKUP(A9,'Items Catalog'!$A$3:$G$402,7,FALSE),"")</f>
        <v>#N/A</v>
      </c>
      <c r="F9" s="1" t="e">
        <f>IF(A9&gt;"",VLOOKUP(A9,'Items Catalog'!$A$3:$G$402,6,FALSE),"")</f>
        <v>#N/A</v>
      </c>
      <c r="G9" s="4" t="e">
        <f>IF(A9&gt;"",IF(B9&gt;0,(F9*B9),""),"")</f>
        <v>#N/A</v>
      </c>
    </row>
    <row r="10" spans="1:7" x14ac:dyDescent="0.3">
      <c r="A10" s="68" t="s">
        <v>734</v>
      </c>
      <c r="B10" s="89" t="s">
        <v>734</v>
      </c>
      <c r="C10" s="94" t="e">
        <f>IF(A10&gt;"",VLOOKUP(A10,'Items Catalog'!$A$3:$G$402,5,FALSE),"")</f>
        <v>#N/A</v>
      </c>
      <c r="D10" s="91" t="e">
        <f>IF(A10&gt;"",VLOOKUP(A10,'Items Catalog'!$A$3:$G$402,3,FALSE),"")</f>
        <v>#N/A</v>
      </c>
      <c r="E10" s="2" t="e">
        <f>IF(A10&gt;"",VLOOKUP(A10,'Items Catalog'!$A$3:$G$402,7,FALSE),"")</f>
        <v>#N/A</v>
      </c>
      <c r="F10" s="1" t="e">
        <f>IF(A10&gt;"",VLOOKUP(A10,'Items Catalog'!$A$3:$G$402,6,FALSE),"")</f>
        <v>#N/A</v>
      </c>
      <c r="G10" s="4" t="e">
        <f t="shared" ref="G10:G29" si="0">IF(A10&gt;"",IF(B10&gt;0,(F10*B10),""),"")</f>
        <v>#N/A</v>
      </c>
    </row>
    <row r="11" spans="1:7" x14ac:dyDescent="0.3">
      <c r="A11" s="68" t="s">
        <v>734</v>
      </c>
      <c r="B11" s="89" t="s">
        <v>734</v>
      </c>
      <c r="C11" s="94" t="e">
        <f>IF(A11&gt;"",VLOOKUP(A11,'Items Catalog'!$A$3:$G$402,5,FALSE),"")</f>
        <v>#N/A</v>
      </c>
      <c r="D11" s="91" t="e">
        <f>IF(A11&gt;"",VLOOKUP(A11,'Items Catalog'!$A$3:$G$402,3,FALSE),"")</f>
        <v>#N/A</v>
      </c>
      <c r="E11" s="2" t="e">
        <f>IF(A11&gt;"",VLOOKUP(A11,'Items Catalog'!$A$3:$G$402,7,FALSE),"")</f>
        <v>#N/A</v>
      </c>
      <c r="F11" s="1" t="e">
        <f>IF(A11&gt;"",VLOOKUP(A11,'Items Catalog'!$A$3:$G$402,6,FALSE),"")</f>
        <v>#N/A</v>
      </c>
      <c r="G11" s="4" t="e">
        <f t="shared" si="0"/>
        <v>#N/A</v>
      </c>
    </row>
    <row r="12" spans="1:7" x14ac:dyDescent="0.3">
      <c r="A12" s="68" t="s">
        <v>734</v>
      </c>
      <c r="B12" s="89" t="s">
        <v>734</v>
      </c>
      <c r="C12" s="94" t="e">
        <f>IF(A12&gt;"",VLOOKUP(A12,'Items Catalog'!$A$3:$G$402,5,FALSE),"")</f>
        <v>#N/A</v>
      </c>
      <c r="D12" s="91" t="e">
        <f>IF(A12&gt;"",VLOOKUP(A12,'Items Catalog'!$A$3:$G$402,3,FALSE),"")</f>
        <v>#N/A</v>
      </c>
      <c r="E12" s="2" t="e">
        <f>IF(A12&gt;"",VLOOKUP(A12,'Items Catalog'!$A$3:$G$402,7,FALSE),"")</f>
        <v>#N/A</v>
      </c>
      <c r="F12" s="1" t="e">
        <f>IF(A12&gt;"",VLOOKUP(A12,'Items Catalog'!$A$3:$G$402,6,FALSE),"")</f>
        <v>#N/A</v>
      </c>
      <c r="G12" s="4" t="e">
        <f t="shared" si="0"/>
        <v>#N/A</v>
      </c>
    </row>
    <row r="13" spans="1:7" x14ac:dyDescent="0.3">
      <c r="A13" s="68" t="s">
        <v>734</v>
      </c>
      <c r="B13" s="89" t="s">
        <v>734</v>
      </c>
      <c r="C13" s="94" t="e">
        <f>IF(A13&gt;"",VLOOKUP(A13,'Items Catalog'!$A$3:$G$402,5,FALSE),"")</f>
        <v>#N/A</v>
      </c>
      <c r="D13" s="91" t="e">
        <f>IF(A13&gt;"",VLOOKUP(A13,'Items Catalog'!$A$3:$G$402,3,FALSE),"")</f>
        <v>#N/A</v>
      </c>
      <c r="E13" s="2" t="e">
        <f>IF(A13&gt;"",VLOOKUP(A13,'Items Catalog'!$A$3:$G$402,7,FALSE),"")</f>
        <v>#N/A</v>
      </c>
      <c r="F13" s="1" t="e">
        <f>IF(A13&gt;"",VLOOKUP(A13,'Items Catalog'!$A$3:$G$402,6,FALSE),"")</f>
        <v>#N/A</v>
      </c>
      <c r="G13" s="4" t="e">
        <f t="shared" si="0"/>
        <v>#N/A</v>
      </c>
    </row>
    <row r="14" spans="1:7" x14ac:dyDescent="0.3">
      <c r="A14" s="68" t="s">
        <v>734</v>
      </c>
      <c r="B14" s="89" t="s">
        <v>734</v>
      </c>
      <c r="C14" s="94" t="e">
        <f>IF(A14&gt;"",VLOOKUP(A14,'Items Catalog'!$A$3:$G$402,5,FALSE),"")</f>
        <v>#N/A</v>
      </c>
      <c r="D14" s="91" t="e">
        <f>IF(A14&gt;"",VLOOKUP(A14,'Items Catalog'!$A$3:$G$402,3,FALSE),"")</f>
        <v>#N/A</v>
      </c>
      <c r="E14" s="2" t="e">
        <f>IF(A14&gt;"",VLOOKUP(A14,'Items Catalog'!$A$3:$G$402,7,FALSE),"")</f>
        <v>#N/A</v>
      </c>
      <c r="F14" s="1" t="e">
        <f>IF(A14&gt;"",VLOOKUP(A14,'Items Catalog'!$A$3:$G$402,6,FALSE),"")</f>
        <v>#N/A</v>
      </c>
      <c r="G14" s="4" t="e">
        <f t="shared" si="0"/>
        <v>#N/A</v>
      </c>
    </row>
    <row r="15" spans="1:7" x14ac:dyDescent="0.3">
      <c r="A15" s="68" t="s">
        <v>734</v>
      </c>
      <c r="B15" s="89" t="s">
        <v>734</v>
      </c>
      <c r="C15" s="94" t="e">
        <f>IF(A15&gt;"",VLOOKUP(A15,'Items Catalog'!$A$3:$G$402,5,FALSE),"")</f>
        <v>#N/A</v>
      </c>
      <c r="D15" s="91" t="e">
        <f>IF(A15&gt;"",VLOOKUP(A15,'Items Catalog'!$A$3:$G$402,3,FALSE),"")</f>
        <v>#N/A</v>
      </c>
      <c r="E15" s="2" t="e">
        <f>IF(A15&gt;"",VLOOKUP(A15,'Items Catalog'!$A$3:$G$402,7,FALSE),"")</f>
        <v>#N/A</v>
      </c>
      <c r="F15" s="1" t="e">
        <f>IF(A15&gt;"",VLOOKUP(A15,'Items Catalog'!$A$3:$G$402,6,FALSE),"")</f>
        <v>#N/A</v>
      </c>
      <c r="G15" s="4" t="e">
        <f t="shared" si="0"/>
        <v>#N/A</v>
      </c>
    </row>
    <row r="16" spans="1:7" x14ac:dyDescent="0.3">
      <c r="A16" s="68" t="s">
        <v>734</v>
      </c>
      <c r="B16" s="89" t="s">
        <v>734</v>
      </c>
      <c r="C16" s="94" t="e">
        <f>IF(A16&gt;"",VLOOKUP(A16,'Items Catalog'!$A$3:$G$402,5,FALSE),"")</f>
        <v>#N/A</v>
      </c>
      <c r="D16" s="91" t="e">
        <f>IF(A16&gt;"",VLOOKUP(A16,'Items Catalog'!$A$3:$G$402,3,FALSE),"")</f>
        <v>#N/A</v>
      </c>
      <c r="E16" s="2" t="e">
        <f>IF(A16&gt;"",VLOOKUP(A16,'Items Catalog'!$A$3:$G$402,7,FALSE),"")</f>
        <v>#N/A</v>
      </c>
      <c r="F16" s="1" t="e">
        <f>IF(A16&gt;"",VLOOKUP(A16,'Items Catalog'!$A$3:$G$402,6,FALSE),"")</f>
        <v>#N/A</v>
      </c>
      <c r="G16" s="4" t="e">
        <f t="shared" si="0"/>
        <v>#N/A</v>
      </c>
    </row>
    <row r="17" spans="1:7" x14ac:dyDescent="0.3">
      <c r="A17" s="68" t="s">
        <v>734</v>
      </c>
      <c r="B17" s="89" t="s">
        <v>734</v>
      </c>
      <c r="C17" s="94" t="e">
        <f>IF(A17&gt;"",VLOOKUP(A17,'Items Catalog'!$A$3:$G$402,5,FALSE),"")</f>
        <v>#N/A</v>
      </c>
      <c r="D17" s="91" t="e">
        <f>IF(A17&gt;"",VLOOKUP(A17,'Items Catalog'!$A$3:$G$402,3,FALSE),"")</f>
        <v>#N/A</v>
      </c>
      <c r="E17" s="2" t="e">
        <f>IF(A17&gt;"",VLOOKUP(A17,'Items Catalog'!$A$3:$G$402,7,FALSE),"")</f>
        <v>#N/A</v>
      </c>
      <c r="F17" s="1" t="e">
        <f>IF(A17&gt;"",VLOOKUP(A17,'Items Catalog'!$A$3:$G$402,6,FALSE),"")</f>
        <v>#N/A</v>
      </c>
      <c r="G17" s="4" t="e">
        <f t="shared" si="0"/>
        <v>#N/A</v>
      </c>
    </row>
    <row r="18" spans="1:7" x14ac:dyDescent="0.3">
      <c r="A18" s="68" t="s">
        <v>734</v>
      </c>
      <c r="B18" s="89" t="s">
        <v>734</v>
      </c>
      <c r="C18" s="94" t="e">
        <f>IF(A18&gt;"",VLOOKUP(A18,'Items Catalog'!$A$3:$G$402,5,FALSE),"")</f>
        <v>#N/A</v>
      </c>
      <c r="D18" s="91" t="e">
        <f>IF(A18&gt;"",VLOOKUP(A18,'Items Catalog'!$A$3:$G$402,3,FALSE),"")</f>
        <v>#N/A</v>
      </c>
      <c r="E18" s="2" t="e">
        <f>IF(A18&gt;"",VLOOKUP(A18,'Items Catalog'!$A$3:$G$402,7,FALSE),"")</f>
        <v>#N/A</v>
      </c>
      <c r="F18" s="1" t="e">
        <f>IF(A18&gt;"",VLOOKUP(A18,'Items Catalog'!$A$3:$G$402,6,FALSE),"")</f>
        <v>#N/A</v>
      </c>
      <c r="G18" s="4" t="e">
        <f t="shared" si="0"/>
        <v>#N/A</v>
      </c>
    </row>
    <row r="19" spans="1:7" x14ac:dyDescent="0.3">
      <c r="A19" s="68" t="s">
        <v>734</v>
      </c>
      <c r="B19" s="89" t="s">
        <v>734</v>
      </c>
      <c r="C19" s="94" t="e">
        <f>IF(A19&gt;"",VLOOKUP(A19,'Items Catalog'!$A$3:$G$402,5,FALSE),"")</f>
        <v>#N/A</v>
      </c>
      <c r="D19" s="91" t="e">
        <f>IF(A19&gt;"",VLOOKUP(A19,'Items Catalog'!$A$3:$G$402,3,FALSE),"")</f>
        <v>#N/A</v>
      </c>
      <c r="E19" s="2" t="e">
        <f>IF(A19&gt;"",VLOOKUP(A19,'Items Catalog'!$A$3:$G$402,7,FALSE),"")</f>
        <v>#N/A</v>
      </c>
      <c r="F19" s="1" t="e">
        <f>IF(A19&gt;"",VLOOKUP(A19,'Items Catalog'!$A$3:$G$402,6,FALSE),"")</f>
        <v>#N/A</v>
      </c>
      <c r="G19" s="4" t="e">
        <f t="shared" si="0"/>
        <v>#N/A</v>
      </c>
    </row>
    <row r="20" spans="1:7" x14ac:dyDescent="0.3">
      <c r="A20" s="68" t="s">
        <v>734</v>
      </c>
      <c r="B20" s="89" t="s">
        <v>734</v>
      </c>
      <c r="C20" s="94" t="e">
        <f>IF(A20&gt;"",VLOOKUP(A20,'Items Catalog'!$A$3:$G$402,5,FALSE),"")</f>
        <v>#N/A</v>
      </c>
      <c r="D20" s="91" t="e">
        <f>IF(A20&gt;"",VLOOKUP(A20,'Items Catalog'!$A$3:$G$402,3,FALSE),"")</f>
        <v>#N/A</v>
      </c>
      <c r="E20" s="2" t="e">
        <f>IF(A20&gt;"",VLOOKUP(A20,'Items Catalog'!$A$3:$G$402,7,FALSE),"")</f>
        <v>#N/A</v>
      </c>
      <c r="F20" s="1" t="e">
        <f>IF(A20&gt;"",VLOOKUP(A20,'Items Catalog'!$A$3:$G$402,6,FALSE),"")</f>
        <v>#N/A</v>
      </c>
      <c r="G20" s="4" t="e">
        <f t="shared" si="0"/>
        <v>#N/A</v>
      </c>
    </row>
    <row r="21" spans="1:7" x14ac:dyDescent="0.3">
      <c r="A21" s="68" t="s">
        <v>734</v>
      </c>
      <c r="B21" s="89" t="s">
        <v>734</v>
      </c>
      <c r="C21" s="94" t="e">
        <f>IF(A21&gt;"",VLOOKUP(A21,'Items Catalog'!$A$3:$G$402,5,FALSE),"")</f>
        <v>#N/A</v>
      </c>
      <c r="D21" s="91" t="e">
        <f>IF(A21&gt;"",VLOOKUP(A21,'Items Catalog'!$A$3:$G$402,3,FALSE),"")</f>
        <v>#N/A</v>
      </c>
      <c r="E21" s="2" t="e">
        <f>IF(A21&gt;"",VLOOKUP(A21,'Items Catalog'!$A$3:$G$402,7,FALSE),"")</f>
        <v>#N/A</v>
      </c>
      <c r="F21" s="1" t="e">
        <f>IF(A21&gt;"",VLOOKUP(A21,'Items Catalog'!$A$3:$G$402,6,FALSE),"")</f>
        <v>#N/A</v>
      </c>
      <c r="G21" s="4" t="e">
        <f t="shared" si="0"/>
        <v>#N/A</v>
      </c>
    </row>
    <row r="22" spans="1:7" x14ac:dyDescent="0.3">
      <c r="A22" s="68" t="s">
        <v>734</v>
      </c>
      <c r="B22" s="89" t="s">
        <v>734</v>
      </c>
      <c r="C22" s="94" t="e">
        <f>IF(A22&gt;"",VLOOKUP(A22,'Items Catalog'!$A$3:$G$402,5,FALSE),"")</f>
        <v>#N/A</v>
      </c>
      <c r="D22" s="91" t="e">
        <f>IF(A22&gt;"",VLOOKUP(A22,'Items Catalog'!$A$3:$G$402,3,FALSE),"")</f>
        <v>#N/A</v>
      </c>
      <c r="E22" s="2" t="e">
        <f>IF(A22&gt;"",VLOOKUP(A22,'Items Catalog'!$A$3:$G$402,7,FALSE),"")</f>
        <v>#N/A</v>
      </c>
      <c r="F22" s="1" t="e">
        <f>IF(A22&gt;"",VLOOKUP(A22,'Items Catalog'!$A$3:$G$402,6,FALSE),"")</f>
        <v>#N/A</v>
      </c>
      <c r="G22" s="4" t="e">
        <f t="shared" si="0"/>
        <v>#N/A</v>
      </c>
    </row>
    <row r="23" spans="1:7" x14ac:dyDescent="0.3">
      <c r="A23" s="68" t="s">
        <v>734</v>
      </c>
      <c r="B23" s="89" t="s">
        <v>734</v>
      </c>
      <c r="C23" s="94" t="e">
        <f>IF(A23&gt;"",VLOOKUP(A23,'Items Catalog'!$A$3:$G$402,5,FALSE),"")</f>
        <v>#N/A</v>
      </c>
      <c r="D23" s="91" t="e">
        <f>IF(A23&gt;"",VLOOKUP(A23,'Items Catalog'!$A$3:$G$402,3,FALSE),"")</f>
        <v>#N/A</v>
      </c>
      <c r="E23" s="2" t="e">
        <f>IF(A23&gt;"",VLOOKUP(A23,'Items Catalog'!$A$3:$G$402,7,FALSE),"")</f>
        <v>#N/A</v>
      </c>
      <c r="F23" s="1" t="e">
        <f>IF(A23&gt;"",VLOOKUP(A23,'Items Catalog'!$A$3:$G$402,6,FALSE),"")</f>
        <v>#N/A</v>
      </c>
      <c r="G23" s="4" t="e">
        <f t="shared" si="0"/>
        <v>#N/A</v>
      </c>
    </row>
    <row r="24" spans="1:7" x14ac:dyDescent="0.3">
      <c r="A24" s="68" t="s">
        <v>734</v>
      </c>
      <c r="B24" s="89" t="s">
        <v>734</v>
      </c>
      <c r="C24" s="94" t="e">
        <f>IF(A24&gt;"",VLOOKUP(A24,'Items Catalog'!$A$3:$G$402,5,FALSE),"")</f>
        <v>#N/A</v>
      </c>
      <c r="D24" s="91" t="e">
        <f>IF(A24&gt;"",VLOOKUP(A24,'Items Catalog'!$A$3:$G$402,3,FALSE),"")</f>
        <v>#N/A</v>
      </c>
      <c r="E24" s="2" t="e">
        <f>IF(A24&gt;"",VLOOKUP(A24,'Items Catalog'!$A$3:$G$402,7,FALSE),"")</f>
        <v>#N/A</v>
      </c>
      <c r="F24" s="1" t="e">
        <f>IF(A24&gt;"",VLOOKUP(A24,'Items Catalog'!$A$3:$G$402,6,FALSE),"")</f>
        <v>#N/A</v>
      </c>
      <c r="G24" s="4" t="e">
        <f t="shared" si="0"/>
        <v>#N/A</v>
      </c>
    </row>
    <row r="25" spans="1:7" x14ac:dyDescent="0.3">
      <c r="A25" s="68" t="s">
        <v>734</v>
      </c>
      <c r="B25" s="89" t="s">
        <v>734</v>
      </c>
      <c r="C25" s="94" t="e">
        <f>IF(A25&gt;"",VLOOKUP(A25,'Items Catalog'!$A$3:$G$402,5,FALSE),"")</f>
        <v>#N/A</v>
      </c>
      <c r="D25" s="91" t="e">
        <f>IF(A25&gt;"",VLOOKUP(A25,'Items Catalog'!$A$3:$G$402,3,FALSE),"")</f>
        <v>#N/A</v>
      </c>
      <c r="E25" s="2" t="e">
        <f>IF(A25&gt;"",VLOOKUP(A25,'Items Catalog'!$A$3:$G$402,7,FALSE),"")</f>
        <v>#N/A</v>
      </c>
      <c r="F25" s="1" t="e">
        <f>IF(A25&gt;"",VLOOKUP(A25,'Items Catalog'!$A$3:$G$402,6,FALSE),"")</f>
        <v>#N/A</v>
      </c>
      <c r="G25" s="4" t="e">
        <f t="shared" si="0"/>
        <v>#N/A</v>
      </c>
    </row>
    <row r="26" spans="1:7" x14ac:dyDescent="0.3">
      <c r="A26" s="68" t="s">
        <v>734</v>
      </c>
      <c r="B26" s="89" t="s">
        <v>734</v>
      </c>
      <c r="C26" s="94" t="e">
        <f>IF(A26&gt;"",VLOOKUP(A26,'Items Catalog'!$A$3:$G$402,5,FALSE),"")</f>
        <v>#N/A</v>
      </c>
      <c r="D26" s="91" t="e">
        <f>IF(A26&gt;"",VLOOKUP(A26,'Items Catalog'!$A$3:$G$402,3,FALSE),"")</f>
        <v>#N/A</v>
      </c>
      <c r="E26" s="2" t="e">
        <f>IF(A26&gt;"",VLOOKUP(A26,'Items Catalog'!$A$3:$G$402,7,FALSE),"")</f>
        <v>#N/A</v>
      </c>
      <c r="F26" s="1" t="e">
        <f>IF(A26&gt;"",VLOOKUP(A26,'Items Catalog'!$A$3:$G$402,6,FALSE),"")</f>
        <v>#N/A</v>
      </c>
      <c r="G26" s="4" t="e">
        <f t="shared" si="0"/>
        <v>#N/A</v>
      </c>
    </row>
    <row r="27" spans="1:7" x14ac:dyDescent="0.3">
      <c r="A27" s="68" t="s">
        <v>734</v>
      </c>
      <c r="B27" s="89" t="s">
        <v>734</v>
      </c>
      <c r="C27" s="94" t="e">
        <f>IF(A27&gt;"",VLOOKUP(A27,'Items Catalog'!$A$3:$G$402,5,FALSE),"")</f>
        <v>#N/A</v>
      </c>
      <c r="D27" s="91" t="e">
        <f>IF(A27&gt;"",VLOOKUP(A27,'Items Catalog'!$A$3:$G$402,3,FALSE),"")</f>
        <v>#N/A</v>
      </c>
      <c r="E27" s="2" t="e">
        <f>IF(A27&gt;"",VLOOKUP(A27,'Items Catalog'!$A$3:$G$402,7,FALSE),"")</f>
        <v>#N/A</v>
      </c>
      <c r="F27" s="1" t="e">
        <f>IF(A27&gt;"",VLOOKUP(A27,'Items Catalog'!$A$3:$G$402,6,FALSE),"")</f>
        <v>#N/A</v>
      </c>
      <c r="G27" s="4" t="e">
        <f t="shared" si="0"/>
        <v>#N/A</v>
      </c>
    </row>
    <row r="28" spans="1:7" x14ac:dyDescent="0.3">
      <c r="A28" s="68" t="s">
        <v>734</v>
      </c>
      <c r="B28" s="89" t="s">
        <v>734</v>
      </c>
      <c r="C28" s="94" t="e">
        <f>IF(A28&gt;"",VLOOKUP(A28,'Items Catalog'!$A$3:$G$402,5,FALSE),"")</f>
        <v>#N/A</v>
      </c>
      <c r="D28" s="91" t="e">
        <f>IF(A28&gt;"",VLOOKUP(A28,'Items Catalog'!$A$3:$G$402,3,FALSE),"")</f>
        <v>#N/A</v>
      </c>
      <c r="E28" s="2" t="e">
        <f>IF(A28&gt;"",VLOOKUP(A28,'Items Catalog'!$A$3:$G$402,7,FALSE),"")</f>
        <v>#N/A</v>
      </c>
      <c r="F28" s="1" t="e">
        <f>IF(A28&gt;"",VLOOKUP(A28,'Items Catalog'!$A$3:$G$402,6,FALSE),"")</f>
        <v>#N/A</v>
      </c>
      <c r="G28" s="4" t="e">
        <f t="shared" si="0"/>
        <v>#N/A</v>
      </c>
    </row>
    <row r="29" spans="1:7" ht="15" thickBot="1" x14ac:dyDescent="0.35">
      <c r="A29" s="69" t="s">
        <v>734</v>
      </c>
      <c r="B29" s="90" t="s">
        <v>734</v>
      </c>
      <c r="C29" s="94" t="e">
        <f>IF(A29&gt;"",VLOOKUP(A29,'Items Catalog'!$A$3:$G$402,5,FALSE),"")</f>
        <v>#N/A</v>
      </c>
      <c r="D29" s="91" t="e">
        <f>IF(A29&gt;"",VLOOKUP(A29,'Items Catalog'!$A$3:$G$402,3,FALSE),"")</f>
        <v>#N/A</v>
      </c>
      <c r="E29" s="2" t="e">
        <f>IF(A29&gt;"",VLOOKUP(A29,'Items Catalog'!$A$3:$G$402,7,FALSE),"")</f>
        <v>#N/A</v>
      </c>
      <c r="F29" s="1" t="e">
        <f>IF(A29&gt;"",VLOOKUP(A29,'Items Catalog'!$A$3:$G$402,6,FALSE),"")</f>
        <v>#N/A</v>
      </c>
      <c r="G29" s="4" t="e">
        <f t="shared" si="0"/>
        <v>#N/A</v>
      </c>
    </row>
    <row r="30" spans="1:7" x14ac:dyDescent="0.3">
      <c r="A30" s="129" t="s">
        <v>744</v>
      </c>
      <c r="B30" s="130"/>
      <c r="C30" s="16"/>
      <c r="D30" s="17"/>
      <c r="E30" s="124" t="s">
        <v>1309</v>
      </c>
      <c r="F30" s="124"/>
      <c r="G30" s="10">
        <f>SUMIF(G9:G29,"&gt;0")</f>
        <v>0</v>
      </c>
    </row>
    <row r="31" spans="1:7" x14ac:dyDescent="0.3">
      <c r="A31" s="138" t="s">
        <v>734</v>
      </c>
      <c r="B31" s="139"/>
      <c r="C31" s="139"/>
      <c r="D31" s="140"/>
      <c r="E31" s="151" t="s">
        <v>1308</v>
      </c>
      <c r="F31" s="152"/>
      <c r="G31" s="3">
        <f>'Page 2 Order Form'!G52</f>
        <v>0</v>
      </c>
    </row>
    <row r="32" spans="1:7" x14ac:dyDescent="0.3">
      <c r="A32" s="138"/>
      <c r="B32" s="139"/>
      <c r="C32" s="139"/>
      <c r="D32" s="140"/>
      <c r="E32" s="110"/>
      <c r="F32" s="111" t="s">
        <v>740</v>
      </c>
      <c r="G32" s="3">
        <f>SUM(G30+G31)</f>
        <v>0</v>
      </c>
    </row>
    <row r="33" spans="1:7" x14ac:dyDescent="0.3">
      <c r="A33" s="138"/>
      <c r="B33" s="139"/>
      <c r="C33" s="139"/>
      <c r="D33" s="140"/>
      <c r="E33" s="153" t="s">
        <v>1310</v>
      </c>
      <c r="F33" s="154"/>
      <c r="G33" s="3">
        <f>SUM(G32*0.1)</f>
        <v>0</v>
      </c>
    </row>
    <row r="34" spans="1:7" ht="20.100000000000001" customHeight="1" thickBot="1" x14ac:dyDescent="0.35">
      <c r="A34" s="141"/>
      <c r="B34" s="142"/>
      <c r="C34" s="142"/>
      <c r="D34" s="143"/>
      <c r="E34" s="155" t="s">
        <v>1311</v>
      </c>
      <c r="F34" s="156"/>
      <c r="G34" s="13">
        <f>SUM(G32+G33)</f>
        <v>0</v>
      </c>
    </row>
    <row r="35" spans="1:7" ht="15" thickBot="1" x14ac:dyDescent="0.35"/>
    <row r="36" spans="1:7" x14ac:dyDescent="0.3">
      <c r="A36" s="19" t="s">
        <v>754</v>
      </c>
      <c r="B36" s="20"/>
      <c r="C36" s="20"/>
      <c r="D36" s="78"/>
      <c r="E36" s="73" t="s">
        <v>1301</v>
      </c>
      <c r="F36" s="20"/>
      <c r="G36" s="21"/>
    </row>
    <row r="37" spans="1:7" x14ac:dyDescent="0.3">
      <c r="A37" s="159" t="s">
        <v>1370</v>
      </c>
      <c r="B37" s="160"/>
      <c r="C37" s="161"/>
      <c r="D37" s="162"/>
      <c r="E37" s="112"/>
      <c r="F37" s="16"/>
      <c r="G37" s="113"/>
    </row>
    <row r="38" spans="1:7" x14ac:dyDescent="0.3">
      <c r="A38" s="134" t="s">
        <v>1303</v>
      </c>
      <c r="B38" s="135"/>
      <c r="C38" s="171" t="s">
        <v>734</v>
      </c>
      <c r="D38" s="172"/>
      <c r="E38" s="171" t="s">
        <v>734</v>
      </c>
      <c r="F38" s="171"/>
      <c r="G38" s="172"/>
    </row>
    <row r="39" spans="1:7" x14ac:dyDescent="0.3">
      <c r="A39" s="136" t="s">
        <v>1304</v>
      </c>
      <c r="B39" s="137"/>
      <c r="C39" s="171" t="s">
        <v>734</v>
      </c>
      <c r="D39" s="172"/>
      <c r="E39" s="171" t="s">
        <v>734</v>
      </c>
      <c r="F39" s="171"/>
      <c r="G39" s="172"/>
    </row>
    <row r="40" spans="1:7" x14ac:dyDescent="0.3">
      <c r="A40" s="136" t="s">
        <v>1305</v>
      </c>
      <c r="B40" s="137"/>
      <c r="C40" s="171" t="s">
        <v>734</v>
      </c>
      <c r="D40" s="172"/>
      <c r="E40" s="171" t="s">
        <v>734</v>
      </c>
      <c r="F40" s="171"/>
      <c r="G40" s="172"/>
    </row>
    <row r="41" spans="1:7" x14ac:dyDescent="0.3">
      <c r="A41" s="136" t="s">
        <v>1306</v>
      </c>
      <c r="B41" s="137"/>
      <c r="C41" s="173" t="s">
        <v>734</v>
      </c>
      <c r="D41" s="174"/>
      <c r="E41" s="171" t="s">
        <v>734</v>
      </c>
      <c r="F41" s="171"/>
      <c r="G41" s="172"/>
    </row>
    <row r="42" spans="1:7" ht="15" thickBot="1" x14ac:dyDescent="0.35">
      <c r="A42" s="134" t="s">
        <v>1307</v>
      </c>
      <c r="B42" s="135"/>
      <c r="C42" s="96" t="s">
        <v>734</v>
      </c>
      <c r="D42" s="79" t="s">
        <v>1314</v>
      </c>
      <c r="E42" s="22" t="s">
        <v>745</v>
      </c>
      <c r="F42" s="175" t="s">
        <v>734</v>
      </c>
      <c r="G42" s="176"/>
    </row>
    <row r="43" spans="1:7" ht="21.9" customHeight="1" x14ac:dyDescent="0.3">
      <c r="A43" s="131" t="s">
        <v>746</v>
      </c>
      <c r="B43" s="132"/>
      <c r="C43" s="132"/>
      <c r="D43" s="133"/>
      <c r="E43" s="127" t="s">
        <v>1302</v>
      </c>
      <c r="F43" s="127"/>
      <c r="G43" s="128"/>
    </row>
    <row r="44" spans="1:7" ht="26.1" customHeight="1" x14ac:dyDescent="0.3">
      <c r="A44" s="134" t="s">
        <v>747</v>
      </c>
      <c r="B44" s="146"/>
      <c r="C44" s="149"/>
      <c r="D44" s="150"/>
      <c r="E44" s="157"/>
      <c r="F44" s="157"/>
      <c r="G44" s="158"/>
    </row>
    <row r="45" spans="1:7" ht="21.9" customHeight="1" thickBot="1" x14ac:dyDescent="0.35">
      <c r="A45" s="144" t="s">
        <v>1353</v>
      </c>
      <c r="B45" s="145"/>
      <c r="C45" s="99" t="s">
        <v>734</v>
      </c>
      <c r="D45" s="106" t="s">
        <v>748</v>
      </c>
      <c r="E45" s="147" t="s">
        <v>755</v>
      </c>
      <c r="F45" s="148"/>
      <c r="G45" s="23" t="s">
        <v>748</v>
      </c>
    </row>
    <row r="46" spans="1:7" ht="8.1" customHeight="1" x14ac:dyDescent="0.3">
      <c r="E46" s="85"/>
      <c r="F46" s="163" t="s">
        <v>1319</v>
      </c>
      <c r="G46" s="163"/>
    </row>
    <row r="47" spans="1:7" ht="20.85" customHeight="1" x14ac:dyDescent="0.3">
      <c r="A47" s="76" t="s">
        <v>1315</v>
      </c>
      <c r="B47" s="75"/>
      <c r="C47" s="77" t="s">
        <v>1361</v>
      </c>
      <c r="F47" s="164"/>
      <c r="G47" s="164"/>
    </row>
    <row r="48" spans="1:7" x14ac:dyDescent="0.3">
      <c r="A48" s="24"/>
      <c r="C48" s="25" t="s">
        <v>1316</v>
      </c>
    </row>
    <row r="49" spans="1:7" x14ac:dyDescent="0.3">
      <c r="C49" s="25" t="s">
        <v>1317</v>
      </c>
    </row>
    <row r="50" spans="1:7" x14ac:dyDescent="0.3">
      <c r="C50" t="s">
        <v>1362</v>
      </c>
    </row>
    <row r="51" spans="1:7" x14ac:dyDescent="0.3">
      <c r="C51" s="74" t="s">
        <v>1357</v>
      </c>
    </row>
    <row r="52" spans="1:7" ht="5.0999999999999996" customHeight="1" x14ac:dyDescent="0.3">
      <c r="A52" s="82"/>
      <c r="B52" s="83"/>
      <c r="C52" s="83"/>
      <c r="D52" s="83"/>
      <c r="E52" s="83"/>
      <c r="F52" s="83"/>
      <c r="G52" s="84"/>
    </row>
  </sheetData>
  <sheetProtection selectLockedCells="1"/>
  <mergeCells count="38">
    <mergeCell ref="F46:G47"/>
    <mergeCell ref="C6:G6"/>
    <mergeCell ref="A6:B6"/>
    <mergeCell ref="A4:B4"/>
    <mergeCell ref="A5:B5"/>
    <mergeCell ref="C4:G4"/>
    <mergeCell ref="C5:G5"/>
    <mergeCell ref="C38:D38"/>
    <mergeCell ref="C39:D39"/>
    <mergeCell ref="C40:D40"/>
    <mergeCell ref="C41:D41"/>
    <mergeCell ref="E38:G38"/>
    <mergeCell ref="F42:G42"/>
    <mergeCell ref="E41:G41"/>
    <mergeCell ref="E40:G40"/>
    <mergeCell ref="E39:G39"/>
    <mergeCell ref="A45:B45"/>
    <mergeCell ref="A44:B44"/>
    <mergeCell ref="E45:F45"/>
    <mergeCell ref="C44:D44"/>
    <mergeCell ref="E31:F31"/>
    <mergeCell ref="E33:F33"/>
    <mergeCell ref="E34:F34"/>
    <mergeCell ref="E44:G44"/>
    <mergeCell ref="A37:B37"/>
    <mergeCell ref="C37:D37"/>
    <mergeCell ref="E1:G1"/>
    <mergeCell ref="E30:F30"/>
    <mergeCell ref="A2:G2"/>
    <mergeCell ref="E43:G43"/>
    <mergeCell ref="A30:B30"/>
    <mergeCell ref="A43:D43"/>
    <mergeCell ref="A38:B38"/>
    <mergeCell ref="A39:B39"/>
    <mergeCell ref="A40:B40"/>
    <mergeCell ref="A41:B41"/>
    <mergeCell ref="A42:B42"/>
    <mergeCell ref="A31:D34"/>
  </mergeCells>
  <printOptions headings="1" gridLines="1"/>
  <pageMargins left="0.5" right="0.5" top="0.5" bottom="0.75" header="0.3" footer="0.3"/>
  <pageSetup scale="78" orientation="portrait" r:id="rId1"/>
  <headerFooter>
    <oddHeader>&amp;R&amp;"-,Italic"- PRICES ARE SUBJECT TO CHANGE -</oddHeader>
    <oddFooter>&amp;L&amp;"-,Bold"AZ Dept of Forestry and Fire Management&amp;"-,Regular"
Cooperator's Wildfire Equipment Ordering Form (Revised:  1/8/2024)&amp;R&amp;"-,Italic"- PRICES ARE SUBJECT TO CHANGE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53"/>
  <sheetViews>
    <sheetView workbookViewId="0">
      <selection activeCell="B3" sqref="B3"/>
    </sheetView>
  </sheetViews>
  <sheetFormatPr defaultColWidth="9.33203125" defaultRowHeight="14.4" x14ac:dyDescent="0.3"/>
  <cols>
    <col min="1" max="2" width="7.33203125" customWidth="1"/>
    <col min="3" max="3" width="34.6640625" customWidth="1"/>
    <col min="4" max="4" width="29" customWidth="1"/>
    <col min="5" max="5" width="6.6640625" customWidth="1"/>
    <col min="6" max="6" width="15.5546875" customWidth="1"/>
    <col min="7" max="7" width="13.6640625" customWidth="1"/>
  </cols>
  <sheetData>
    <row r="1" spans="1:7" ht="5.0999999999999996" customHeight="1" thickBot="1" x14ac:dyDescent="0.35">
      <c r="G1" s="25"/>
    </row>
    <row r="2" spans="1:7" x14ac:dyDescent="0.3">
      <c r="A2" s="14" t="s">
        <v>735</v>
      </c>
      <c r="B2" s="87" t="s">
        <v>736</v>
      </c>
      <c r="C2" s="92" t="s">
        <v>737</v>
      </c>
      <c r="D2" s="86" t="s">
        <v>753</v>
      </c>
      <c r="E2" s="12" t="s">
        <v>738</v>
      </c>
      <c r="F2" s="12" t="s">
        <v>739</v>
      </c>
      <c r="G2" s="15" t="s">
        <v>740</v>
      </c>
    </row>
    <row r="3" spans="1:7" x14ac:dyDescent="0.3">
      <c r="A3" s="68"/>
      <c r="B3" s="89"/>
      <c r="C3" s="94" t="str">
        <f>IF(A3&gt;"",VLOOKUP('Page 2 Order Form'!A33,'Items Catalog'!$A$3:$G$402,5,FALSE),"")</f>
        <v/>
      </c>
      <c r="D3" s="91" t="str">
        <f>IF(A3&gt;"",VLOOKUP(A3,'Items Catalog'!$A$3:$G$402,3,FALSE),"")</f>
        <v/>
      </c>
      <c r="E3" s="2" t="str">
        <f>IF(A3&gt;"",VLOOKUP(A3,'Items Catalog'!$A$3:$G$402,7,FALSE),"")</f>
        <v/>
      </c>
      <c r="F3" s="1" t="str">
        <f>IF(A3&gt;"",VLOOKUP(A3,'Items Catalog'!$A$3:$G$402,6,FALSE),"")</f>
        <v/>
      </c>
      <c r="G3" s="4" t="str">
        <f t="shared" ref="G3:G51" si="0">IF(A3&gt;"",IF(B3&gt;0,(F3*B3)," "),"")</f>
        <v/>
      </c>
    </row>
    <row r="4" spans="1:7" x14ac:dyDescent="0.3">
      <c r="A4" s="68"/>
      <c r="B4" s="89"/>
      <c r="C4" s="94" t="str">
        <f>IF(A4&gt;"",VLOOKUP(A4,'Items Catalog'!$A$3:$G$402,5,FALSE),"")</f>
        <v/>
      </c>
      <c r="D4" s="91" t="str">
        <f>IF(A4&gt;"",VLOOKUP(A4,'Items Catalog'!$A$3:$G$402,3,FALSE),"")</f>
        <v/>
      </c>
      <c r="E4" s="2" t="str">
        <f>IF(A4&gt;"",VLOOKUP(A4,'Items Catalog'!$A$3:$G$402,7,FALSE),"")</f>
        <v/>
      </c>
      <c r="F4" s="1" t="str">
        <f>IF(A4&gt;"",VLOOKUP(A4,'Items Catalog'!$A$3:$G$402,6,FALSE),"")</f>
        <v/>
      </c>
      <c r="G4" s="4" t="str">
        <f t="shared" si="0"/>
        <v/>
      </c>
    </row>
    <row r="5" spans="1:7" x14ac:dyDescent="0.3">
      <c r="A5" s="68"/>
      <c r="B5" s="89"/>
      <c r="C5" s="94" t="str">
        <f>IF(A5&gt;"",VLOOKUP(A5,'Items Catalog'!$A$3:$G$402,5,FALSE),"")</f>
        <v/>
      </c>
      <c r="D5" s="91" t="str">
        <f>IF(A5&gt;"",VLOOKUP(A5,'Items Catalog'!$A$3:$G$402,3,FALSE),"")</f>
        <v/>
      </c>
      <c r="E5" s="2" t="str">
        <f>IF(A5&gt;"",VLOOKUP(A5,'Items Catalog'!$A$3:$G$402,7,FALSE),"")</f>
        <v/>
      </c>
      <c r="F5" s="1" t="str">
        <f>IF(A5&gt;"",VLOOKUP(A5,'Items Catalog'!$A$3:$G$402,6,FALSE),"")</f>
        <v/>
      </c>
      <c r="G5" s="4" t="str">
        <f t="shared" si="0"/>
        <v/>
      </c>
    </row>
    <row r="6" spans="1:7" x14ac:dyDescent="0.3">
      <c r="A6" s="68"/>
      <c r="B6" s="89"/>
      <c r="C6" s="94" t="str">
        <f>IF(A6&gt;"",VLOOKUP(A6,'Items Catalog'!$A$3:$G$402,5,FALSE),"")</f>
        <v/>
      </c>
      <c r="D6" s="91" t="str">
        <f>IF(A6&gt;"",VLOOKUP(A6,'Items Catalog'!$A$3:$G$402,3,FALSE),"")</f>
        <v/>
      </c>
      <c r="E6" s="2" t="str">
        <f>IF(A6&gt;"",VLOOKUP(A6,'Items Catalog'!$A$3:$G$402,7,FALSE),"")</f>
        <v/>
      </c>
      <c r="F6" s="1" t="str">
        <f>IF(A6&gt;"",VLOOKUP(A6,'Items Catalog'!$A$3:$G$402,6,FALSE),"")</f>
        <v/>
      </c>
      <c r="G6" s="4" t="str">
        <f t="shared" si="0"/>
        <v/>
      </c>
    </row>
    <row r="7" spans="1:7" x14ac:dyDescent="0.3">
      <c r="A7" s="68"/>
      <c r="B7" s="89"/>
      <c r="C7" s="94" t="str">
        <f>IF(A7&gt;"",VLOOKUP(A7,'Items Catalog'!$A$3:$G$402,5,FALSE),"")</f>
        <v/>
      </c>
      <c r="D7" s="91" t="str">
        <f>IF(A7&gt;"",VLOOKUP(A7,'Items Catalog'!$A$3:$G$402,3,FALSE),"")</f>
        <v/>
      </c>
      <c r="E7" s="2" t="str">
        <f>IF(A7&gt;"",VLOOKUP(A7,'Items Catalog'!$A$3:$G$402,7,FALSE),"")</f>
        <v/>
      </c>
      <c r="F7" s="1" t="str">
        <f>IF(A7&gt;"",VLOOKUP(A7,'Items Catalog'!$A$3:$G$402,6,FALSE),"")</f>
        <v/>
      </c>
      <c r="G7" s="4" t="str">
        <f t="shared" si="0"/>
        <v/>
      </c>
    </row>
    <row r="8" spans="1:7" x14ac:dyDescent="0.3">
      <c r="A8" s="68"/>
      <c r="B8" s="89"/>
      <c r="C8" s="94" t="str">
        <f>IF(A8&gt;"",VLOOKUP(A8,'Items Catalog'!$A$3:$G$402,5,FALSE),"")</f>
        <v/>
      </c>
      <c r="D8" s="91" t="str">
        <f>IF(A8&gt;"",VLOOKUP(A8,'Items Catalog'!$A$3:$G$402,3,FALSE),"")</f>
        <v/>
      </c>
      <c r="E8" s="2" t="str">
        <f>IF(A8&gt;"",VLOOKUP(A8,'Items Catalog'!$A$3:$G$402,7,FALSE),"")</f>
        <v/>
      </c>
      <c r="F8" s="1" t="str">
        <f>IF(A8&gt;"",VLOOKUP(A8,'Items Catalog'!$A$3:$G$402,6,FALSE),"")</f>
        <v/>
      </c>
      <c r="G8" s="4" t="str">
        <f t="shared" si="0"/>
        <v/>
      </c>
    </row>
    <row r="9" spans="1:7" x14ac:dyDescent="0.3">
      <c r="A9" s="68"/>
      <c r="B9" s="89"/>
      <c r="C9" s="94" t="str">
        <f>IF(A9&gt;"",VLOOKUP(A9,'Items Catalog'!$A$3:$G$402,5,FALSE),"")</f>
        <v/>
      </c>
      <c r="D9" s="91" t="str">
        <f>IF(A9&gt;"",VLOOKUP(A9,'Items Catalog'!$A$3:$G$402,3,FALSE),"")</f>
        <v/>
      </c>
      <c r="E9" s="2" t="str">
        <f>IF(A9&gt;"",VLOOKUP(A9,'Items Catalog'!$A$3:$G$402,7,FALSE),"")</f>
        <v/>
      </c>
      <c r="F9" s="1" t="str">
        <f>IF(A9&gt;"",VLOOKUP(A9,'Items Catalog'!$A$3:$G$402,6,FALSE),"")</f>
        <v/>
      </c>
      <c r="G9" s="4" t="str">
        <f t="shared" si="0"/>
        <v/>
      </c>
    </row>
    <row r="10" spans="1:7" x14ac:dyDescent="0.3">
      <c r="A10" s="68"/>
      <c r="B10" s="89"/>
      <c r="C10" s="94" t="str">
        <f>IF(A10&gt;"",VLOOKUP(A10,'Items Catalog'!$A$3:$G$402,5,FALSE),"")</f>
        <v/>
      </c>
      <c r="D10" s="91" t="str">
        <f>IF(A10&gt;"",VLOOKUP(A10,'Items Catalog'!$A$3:$G$402,3,FALSE),"")</f>
        <v/>
      </c>
      <c r="E10" s="2" t="str">
        <f>IF(A10&gt;"",VLOOKUP(A10,'Items Catalog'!$A$3:$G$402,7,FALSE),"")</f>
        <v/>
      </c>
      <c r="F10" s="1" t="str">
        <f>IF(A10&gt;"",VLOOKUP(A10,'Items Catalog'!$A$3:$G$402,6,FALSE),"")</f>
        <v/>
      </c>
      <c r="G10" s="4" t="str">
        <f t="shared" si="0"/>
        <v/>
      </c>
    </row>
    <row r="11" spans="1:7" x14ac:dyDescent="0.3">
      <c r="A11" s="68"/>
      <c r="B11" s="89"/>
      <c r="C11" s="94" t="str">
        <f>IF(A11&gt;"",VLOOKUP(A11,'Items Catalog'!$A$3:$G$402,5,FALSE),"")</f>
        <v/>
      </c>
      <c r="D11" s="91" t="str">
        <f>IF(A11&gt;"",VLOOKUP(A11,'Items Catalog'!$A$3:$G$402,3,FALSE),"")</f>
        <v/>
      </c>
      <c r="E11" s="2" t="str">
        <f>IF(A11&gt;"",VLOOKUP(A11,'Items Catalog'!$A$3:$G$402,7,FALSE),"")</f>
        <v/>
      </c>
      <c r="F11" s="1" t="str">
        <f>IF(A11&gt;"",VLOOKUP(A11,'Items Catalog'!$A$3:$G$402,6,FALSE),"")</f>
        <v/>
      </c>
      <c r="G11" s="4" t="str">
        <f t="shared" si="0"/>
        <v/>
      </c>
    </row>
    <row r="12" spans="1:7" x14ac:dyDescent="0.3">
      <c r="A12" s="68"/>
      <c r="B12" s="89"/>
      <c r="C12" s="94" t="str">
        <f>IF(A12&gt;"",VLOOKUP(A12,'Items Catalog'!$A$3:$G$402,5,FALSE),"")</f>
        <v/>
      </c>
      <c r="D12" s="91" t="str">
        <f>IF(A12&gt;"",VLOOKUP(A12,'Items Catalog'!$A$3:$G$402,3,FALSE),"")</f>
        <v/>
      </c>
      <c r="E12" s="2" t="str">
        <f>IF(A12&gt;"",VLOOKUP(A12,'Items Catalog'!$A$3:$G$402,7,FALSE),"")</f>
        <v/>
      </c>
      <c r="F12" s="1" t="str">
        <f>IF(A12&gt;"",VLOOKUP(A12,'Items Catalog'!$A$3:$G$402,6,FALSE),"")</f>
        <v/>
      </c>
      <c r="G12" s="4" t="str">
        <f t="shared" si="0"/>
        <v/>
      </c>
    </row>
    <row r="13" spans="1:7" x14ac:dyDescent="0.3">
      <c r="A13" s="68"/>
      <c r="B13" s="89"/>
      <c r="C13" s="94" t="str">
        <f>IF(A13&gt;"",VLOOKUP(A13,'Items Catalog'!$A$3:$G$402,5,FALSE),"")</f>
        <v/>
      </c>
      <c r="D13" s="91" t="str">
        <f>IF(A13&gt;"",VLOOKUP(A13,'Items Catalog'!$A$3:$G$402,3,FALSE),"")</f>
        <v/>
      </c>
      <c r="E13" s="2" t="str">
        <f>IF(A13&gt;"",VLOOKUP(A13,'Items Catalog'!$A$3:$G$402,7,FALSE),"")</f>
        <v/>
      </c>
      <c r="F13" s="1" t="str">
        <f>IF(A13&gt;"",VLOOKUP(A13,'Items Catalog'!$A$3:$G$402,6,FALSE),"")</f>
        <v/>
      </c>
      <c r="G13" s="4" t="str">
        <f t="shared" si="0"/>
        <v/>
      </c>
    </row>
    <row r="14" spans="1:7" x14ac:dyDescent="0.3">
      <c r="A14" s="68"/>
      <c r="B14" s="89"/>
      <c r="C14" s="94" t="str">
        <f>IF(A14&gt;"",VLOOKUP(A14,'Items Catalog'!$A$3:$G$402,5,FALSE),"")</f>
        <v/>
      </c>
      <c r="D14" s="91" t="str">
        <f>IF(A14&gt;"",VLOOKUP(A14,'Items Catalog'!$A$3:$G$402,3,FALSE),"")</f>
        <v/>
      </c>
      <c r="E14" s="2" t="str">
        <f>IF(A14&gt;"",VLOOKUP(A14,'Items Catalog'!$A$3:$G$402,7,FALSE),"")</f>
        <v/>
      </c>
      <c r="F14" s="1" t="str">
        <f>IF(A14&gt;"",VLOOKUP(A14,'Items Catalog'!$A$3:$G$402,6,FALSE),"")</f>
        <v/>
      </c>
      <c r="G14" s="4" t="str">
        <f t="shared" si="0"/>
        <v/>
      </c>
    </row>
    <row r="15" spans="1:7" x14ac:dyDescent="0.3">
      <c r="A15" s="68"/>
      <c r="B15" s="89"/>
      <c r="C15" s="94" t="str">
        <f>IF(A15&gt;"",VLOOKUP(A15,'Items Catalog'!$A$3:$G$402,5,FALSE),"")</f>
        <v/>
      </c>
      <c r="D15" s="91" t="str">
        <f>IF(A15&gt;"",VLOOKUP(A15,'Items Catalog'!$A$3:$G$402,3,FALSE),"")</f>
        <v/>
      </c>
      <c r="E15" s="2" t="str">
        <f>IF(A15&gt;"",VLOOKUP(A15,'Items Catalog'!$A$3:$G$402,7,FALSE),"")</f>
        <v/>
      </c>
      <c r="F15" s="1" t="str">
        <f>IF(A15&gt;"",VLOOKUP(A15,'Items Catalog'!$A$3:$G$402,6,FALSE),"")</f>
        <v/>
      </c>
      <c r="G15" s="4" t="str">
        <f t="shared" si="0"/>
        <v/>
      </c>
    </row>
    <row r="16" spans="1:7" x14ac:dyDescent="0.3">
      <c r="A16" s="68"/>
      <c r="B16" s="89"/>
      <c r="C16" s="94" t="str">
        <f>IF(A16&gt;"",VLOOKUP(A16,'Items Catalog'!$A$3:$G$402,5,FALSE),"")</f>
        <v/>
      </c>
      <c r="D16" s="91" t="str">
        <f>IF(A16&gt;"",VLOOKUP(A16,'Items Catalog'!$A$3:$G$402,3,FALSE),"")</f>
        <v/>
      </c>
      <c r="E16" s="2" t="str">
        <f>IF(A16&gt;"",VLOOKUP(A16,'Items Catalog'!$A$3:$G$402,7,FALSE),"")</f>
        <v/>
      </c>
      <c r="F16" s="1" t="str">
        <f>IF(A16&gt;"",VLOOKUP(A16,'Items Catalog'!$A$3:$G$402,6,FALSE),"")</f>
        <v/>
      </c>
      <c r="G16" s="4" t="str">
        <f t="shared" si="0"/>
        <v/>
      </c>
    </row>
    <row r="17" spans="1:7" x14ac:dyDescent="0.3">
      <c r="A17" s="68"/>
      <c r="B17" s="89"/>
      <c r="C17" s="94" t="str">
        <f>IF(A17&gt;"",VLOOKUP(A17,'Items Catalog'!$A$3:$G$402,5,FALSE),"")</f>
        <v/>
      </c>
      <c r="D17" s="91" t="str">
        <f>IF(A17&gt;"",VLOOKUP(A17,'Items Catalog'!$A$3:$G$402,3,FALSE),"")</f>
        <v/>
      </c>
      <c r="E17" s="2" t="str">
        <f>IF(A17&gt;"",VLOOKUP(A17,'Items Catalog'!$A$3:$G$402,7,FALSE),"")</f>
        <v/>
      </c>
      <c r="F17" s="1" t="str">
        <f>IF(A17&gt;"",VLOOKUP(A17,'Items Catalog'!$A$3:$G$402,6,FALSE),"")</f>
        <v/>
      </c>
      <c r="G17" s="4" t="str">
        <f t="shared" si="0"/>
        <v/>
      </c>
    </row>
    <row r="18" spans="1:7" x14ac:dyDescent="0.3">
      <c r="A18" s="68"/>
      <c r="B18" s="89"/>
      <c r="C18" s="94" t="str">
        <f>IF(A18&gt;"",VLOOKUP(A18,'Items Catalog'!$A$3:$G$402,5,FALSE),"")</f>
        <v/>
      </c>
      <c r="D18" s="91" t="str">
        <f>IF(A18&gt;"",VLOOKUP(A18,'Items Catalog'!$A$3:$G$402,3,FALSE),"")</f>
        <v/>
      </c>
      <c r="E18" s="2" t="str">
        <f>IF(A18&gt;"",VLOOKUP(A18,'Items Catalog'!$A$3:$G$402,7,FALSE),"")</f>
        <v/>
      </c>
      <c r="F18" s="1" t="str">
        <f>IF(A18&gt;"",VLOOKUP(A18,'Items Catalog'!$A$3:$G$402,6,FALSE),"")</f>
        <v/>
      </c>
      <c r="G18" s="4" t="str">
        <f t="shared" si="0"/>
        <v/>
      </c>
    </row>
    <row r="19" spans="1:7" x14ac:dyDescent="0.3">
      <c r="A19" s="68"/>
      <c r="B19" s="89"/>
      <c r="C19" s="94" t="str">
        <f>IF(A19&gt;"",VLOOKUP(A19,'Items Catalog'!$A$3:$G$402,5,FALSE),"")</f>
        <v/>
      </c>
      <c r="D19" s="91" t="str">
        <f>IF(A19&gt;"",VLOOKUP(A19,'Items Catalog'!$A$3:$G$402,3,FALSE),"")</f>
        <v/>
      </c>
      <c r="E19" s="2" t="str">
        <f>IF(A19&gt;"",VLOOKUP(A19,'Items Catalog'!$A$3:$G$402,7,FALSE),"")</f>
        <v/>
      </c>
      <c r="F19" s="1" t="str">
        <f>IF(A19&gt;"",VLOOKUP(A19,'Items Catalog'!$A$3:$G$402,6,FALSE),"")</f>
        <v/>
      </c>
      <c r="G19" s="4" t="str">
        <f t="shared" si="0"/>
        <v/>
      </c>
    </row>
    <row r="20" spans="1:7" x14ac:dyDescent="0.3">
      <c r="A20" s="68"/>
      <c r="B20" s="89"/>
      <c r="C20" s="94" t="str">
        <f>IF(A20&gt;"",VLOOKUP(A20,'Items Catalog'!$A$3:$G$402,5,FALSE),"")</f>
        <v/>
      </c>
      <c r="D20" s="91" t="str">
        <f>IF(A20&gt;"",VLOOKUP(A20,'Items Catalog'!$A$3:$G$402,3,FALSE),"")</f>
        <v/>
      </c>
      <c r="E20" s="2" t="str">
        <f>IF(A20&gt;"",VLOOKUP(A20,'Items Catalog'!$A$3:$G$402,7,FALSE),"")</f>
        <v/>
      </c>
      <c r="F20" s="1" t="str">
        <f>IF(A20&gt;"",VLOOKUP(A20,'Items Catalog'!$A$3:$G$402,6,FALSE),"")</f>
        <v/>
      </c>
      <c r="G20" s="4" t="str">
        <f t="shared" si="0"/>
        <v/>
      </c>
    </row>
    <row r="21" spans="1:7" x14ac:dyDescent="0.3">
      <c r="A21" s="68"/>
      <c r="B21" s="89"/>
      <c r="C21" s="94" t="str">
        <f>IF(A21&gt;"",VLOOKUP(A21,'Items Catalog'!$A$3:$G$402,5,FALSE),"")</f>
        <v/>
      </c>
      <c r="D21" s="91" t="str">
        <f>IF(A21&gt;"",VLOOKUP(A21,'Items Catalog'!$A$3:$G$402,3,FALSE),"")</f>
        <v/>
      </c>
      <c r="E21" s="2" t="str">
        <f>IF(A21&gt;"",VLOOKUP(A21,'Items Catalog'!$A$3:$G$402,7,FALSE),"")</f>
        <v/>
      </c>
      <c r="F21" s="1" t="str">
        <f>IF(A21&gt;"",VLOOKUP(A21,'Items Catalog'!$A$3:$G$402,6,FALSE),"")</f>
        <v/>
      </c>
      <c r="G21" s="4" t="str">
        <f t="shared" si="0"/>
        <v/>
      </c>
    </row>
    <row r="22" spans="1:7" x14ac:dyDescent="0.3">
      <c r="A22" s="68"/>
      <c r="B22" s="89"/>
      <c r="C22" s="94" t="str">
        <f>IF(A22&gt;"",VLOOKUP(A22,'Items Catalog'!$A$3:$G$402,5,FALSE),"")</f>
        <v/>
      </c>
      <c r="D22" s="91" t="str">
        <f>IF(A22&gt;"",VLOOKUP(A22,'Items Catalog'!$A$3:$G$402,3,FALSE),"")</f>
        <v/>
      </c>
      <c r="E22" s="2" t="str">
        <f>IF(A22&gt;"",VLOOKUP(A22,'Items Catalog'!$A$3:$G$402,7,FALSE),"")</f>
        <v/>
      </c>
      <c r="F22" s="1" t="str">
        <f>IF(A22&gt;"",VLOOKUP(A22,'Items Catalog'!$A$3:$G$402,6,FALSE),"")</f>
        <v/>
      </c>
      <c r="G22" s="4" t="str">
        <f t="shared" si="0"/>
        <v/>
      </c>
    </row>
    <row r="23" spans="1:7" x14ac:dyDescent="0.3">
      <c r="A23" s="68"/>
      <c r="B23" s="89"/>
      <c r="C23" s="94" t="str">
        <f>IF(A23&gt;"",VLOOKUP(A23,'Items Catalog'!$A$3:$G$402,5,FALSE),"")</f>
        <v/>
      </c>
      <c r="D23" s="91" t="str">
        <f>IF(A23&gt;"",VLOOKUP(A23,'Items Catalog'!$A$3:$G$402,3,FALSE),"")</f>
        <v/>
      </c>
      <c r="E23" s="2" t="str">
        <f>IF(A23&gt;"",VLOOKUP(A23,'Items Catalog'!$A$3:$G$402,7,FALSE),"")</f>
        <v/>
      </c>
      <c r="F23" s="1" t="str">
        <f>IF(A23&gt;"",VLOOKUP(A23,'Items Catalog'!$A$3:$G$402,6,FALSE),"")</f>
        <v/>
      </c>
      <c r="G23" s="4" t="str">
        <f t="shared" si="0"/>
        <v/>
      </c>
    </row>
    <row r="24" spans="1:7" x14ac:dyDescent="0.3">
      <c r="A24" s="68"/>
      <c r="B24" s="89"/>
      <c r="C24" s="94" t="str">
        <f>IF(A24&gt;"",VLOOKUP(A24,'Items Catalog'!$A$3:$G$402,5,FALSE),"")</f>
        <v/>
      </c>
      <c r="D24" s="91" t="str">
        <f>IF(A24&gt;"",VLOOKUP(A24,'Items Catalog'!$A$3:$G$402,3,FALSE),"")</f>
        <v/>
      </c>
      <c r="E24" s="2" t="str">
        <f>IF(A24&gt;"",VLOOKUP(A24,'Items Catalog'!$A$3:$G$402,7,FALSE),"")</f>
        <v/>
      </c>
      <c r="F24" s="1" t="str">
        <f>IF(A24&gt;"",VLOOKUP(A24,'Items Catalog'!$A$3:$G$402,6,FALSE),"")</f>
        <v/>
      </c>
      <c r="G24" s="4" t="str">
        <f t="shared" si="0"/>
        <v/>
      </c>
    </row>
    <row r="25" spans="1:7" x14ac:dyDescent="0.3">
      <c r="A25" s="68"/>
      <c r="B25" s="89"/>
      <c r="C25" s="94" t="str">
        <f>IF(A25&gt;"",VLOOKUP(A25,'Items Catalog'!$A$3:$G$402,5,FALSE),"")</f>
        <v/>
      </c>
      <c r="D25" s="91" t="str">
        <f>IF(A25&gt;"",VLOOKUP(A25,'Items Catalog'!$A$3:$G$402,3,FALSE),"")</f>
        <v/>
      </c>
      <c r="E25" s="2" t="str">
        <f>IF(A25&gt;"",VLOOKUP(A25,'Items Catalog'!$A$3:$G$402,7,FALSE),"")</f>
        <v/>
      </c>
      <c r="F25" s="1" t="str">
        <f>IF(A25&gt;"",VLOOKUP(A25,'Items Catalog'!$A$3:$G$402,6,FALSE),"")</f>
        <v/>
      </c>
      <c r="G25" s="4" t="str">
        <f t="shared" si="0"/>
        <v/>
      </c>
    </row>
    <row r="26" spans="1:7" x14ac:dyDescent="0.3">
      <c r="A26" s="68"/>
      <c r="B26" s="89"/>
      <c r="C26" s="94" t="str">
        <f>IF(A26&gt;"",VLOOKUP(A26,'Items Catalog'!$A$3:$G$402,5,FALSE),"")</f>
        <v/>
      </c>
      <c r="D26" s="91" t="str">
        <f>IF(A26&gt;"",VLOOKUP(A26,'Items Catalog'!$A$3:$G$402,3,FALSE),"")</f>
        <v/>
      </c>
      <c r="E26" s="2" t="str">
        <f>IF(A26&gt;"",VLOOKUP(A26,'Items Catalog'!$A$3:$G$402,7,FALSE),"")</f>
        <v/>
      </c>
      <c r="F26" s="1" t="str">
        <f>IF(A26&gt;"",VLOOKUP(A26,'Items Catalog'!$A$3:$G$402,6,FALSE),"")</f>
        <v/>
      </c>
      <c r="G26" s="4" t="str">
        <f t="shared" si="0"/>
        <v/>
      </c>
    </row>
    <row r="27" spans="1:7" x14ac:dyDescent="0.3">
      <c r="A27" s="68"/>
      <c r="B27" s="89"/>
      <c r="C27" s="94" t="str">
        <f>IF(A27&gt;"",VLOOKUP(A27,'Items Catalog'!$A$3:$G$402,5,FALSE),"")</f>
        <v/>
      </c>
      <c r="D27" s="91" t="str">
        <f>IF(A27&gt;"",VLOOKUP(A27,'Items Catalog'!$A$3:$G$402,3,FALSE),"")</f>
        <v/>
      </c>
      <c r="E27" s="2" t="str">
        <f>IF(A27&gt;"",VLOOKUP(A27,'Items Catalog'!$A$3:$G$402,7,FALSE),"")</f>
        <v/>
      </c>
      <c r="F27" s="1" t="str">
        <f>IF(A27&gt;"",VLOOKUP(A27,'Items Catalog'!$A$3:$G$402,6,FALSE),"")</f>
        <v/>
      </c>
      <c r="G27" s="4" t="str">
        <f t="shared" si="0"/>
        <v/>
      </c>
    </row>
    <row r="28" spans="1:7" x14ac:dyDescent="0.3">
      <c r="A28" s="68"/>
      <c r="B28" s="89"/>
      <c r="C28" s="94" t="str">
        <f>IF(A28&gt;"",VLOOKUP(A28,'Items Catalog'!$A$3:$G$402,5,FALSE),"")</f>
        <v/>
      </c>
      <c r="D28" s="91" t="str">
        <f>IF(A28&gt;"",VLOOKUP(A28,'Items Catalog'!$A$3:$G$402,3,FALSE),"")</f>
        <v/>
      </c>
      <c r="E28" s="2" t="str">
        <f>IF(A28&gt;"",VLOOKUP(A28,'Items Catalog'!$A$3:$G$402,7,FALSE),"")</f>
        <v/>
      </c>
      <c r="F28" s="1" t="str">
        <f>IF(A28&gt;"",VLOOKUP(A28,'Items Catalog'!$A$3:$G$402,6,FALSE),"")</f>
        <v/>
      </c>
      <c r="G28" s="4" t="str">
        <f t="shared" si="0"/>
        <v/>
      </c>
    </row>
    <row r="29" spans="1:7" x14ac:dyDescent="0.3">
      <c r="A29" s="68"/>
      <c r="B29" s="89"/>
      <c r="C29" s="94" t="str">
        <f>IF(A29&gt;"",VLOOKUP(A29,'Items Catalog'!$A$3:$G$402,5,FALSE),"")</f>
        <v/>
      </c>
      <c r="D29" s="91" t="str">
        <f>IF(A29&gt;"",VLOOKUP(A29,'Items Catalog'!$A$3:$G$402,3,FALSE),"")</f>
        <v/>
      </c>
      <c r="E29" s="2" t="str">
        <f>IF(A29&gt;"",VLOOKUP(A29,'Items Catalog'!$A$3:$G$402,7,FALSE),"")</f>
        <v/>
      </c>
      <c r="F29" s="1" t="str">
        <f>IF(A29&gt;"",VLOOKUP(A29,'Items Catalog'!$A$3:$G$402,6,FALSE),"")</f>
        <v/>
      </c>
      <c r="G29" s="4" t="str">
        <f t="shared" si="0"/>
        <v/>
      </c>
    </row>
    <row r="30" spans="1:7" x14ac:dyDescent="0.3">
      <c r="A30" s="68"/>
      <c r="B30" s="89"/>
      <c r="C30" s="94" t="str">
        <f>IF(A30&gt;"",VLOOKUP(A30,'Items Catalog'!$A$3:$G$402,5,FALSE),"")</f>
        <v/>
      </c>
      <c r="D30" s="91" t="str">
        <f>IF(A30&gt;"",VLOOKUP(A30,'Items Catalog'!$A$3:$G$402,3,FALSE),"")</f>
        <v/>
      </c>
      <c r="E30" s="2" t="str">
        <f>IF(A30&gt;"",VLOOKUP(A30,'Items Catalog'!$A$3:$G$402,7,FALSE),"")</f>
        <v/>
      </c>
      <c r="F30" s="1" t="str">
        <f>IF(A30&gt;"",VLOOKUP(A30,'Items Catalog'!$A$3:$G$402,6,FALSE),"")</f>
        <v/>
      </c>
      <c r="G30" s="4" t="str">
        <f t="shared" si="0"/>
        <v/>
      </c>
    </row>
    <row r="31" spans="1:7" x14ac:dyDescent="0.3">
      <c r="A31" s="68"/>
      <c r="B31" s="89"/>
      <c r="C31" s="94" t="str">
        <f>IF(A31&gt;"",VLOOKUP(A31,'Items Catalog'!$A$3:$G$402,5,FALSE),"")</f>
        <v/>
      </c>
      <c r="D31" s="91" t="str">
        <f>IF(A31&gt;"",VLOOKUP(A31,'Items Catalog'!$A$3:$G$402,3,FALSE),"")</f>
        <v/>
      </c>
      <c r="E31" s="2" t="str">
        <f>IF(A31&gt;"",VLOOKUP(A31,'Items Catalog'!$A$3:$G$402,7,FALSE),"")</f>
        <v/>
      </c>
      <c r="F31" s="1" t="str">
        <f>IF(A31&gt;"",VLOOKUP(A31,'Items Catalog'!$A$3:$G$402,6,FALSE),"")</f>
        <v/>
      </c>
      <c r="G31" s="4" t="str">
        <f t="shared" si="0"/>
        <v/>
      </c>
    </row>
    <row r="32" spans="1:7" x14ac:dyDescent="0.3">
      <c r="A32" s="68"/>
      <c r="B32" s="89"/>
      <c r="C32" s="94" t="str">
        <f>IF(A32&gt;"",VLOOKUP(A32,'Items Catalog'!$A$3:$G$402,5,FALSE),"")</f>
        <v/>
      </c>
      <c r="D32" s="91" t="str">
        <f>IF(A32&gt;"",VLOOKUP(A32,'Items Catalog'!$A$3:$G$402,3,FALSE),"")</f>
        <v/>
      </c>
      <c r="E32" s="2" t="str">
        <f>IF(A32&gt;"",VLOOKUP(A32,'Items Catalog'!$A$3:$G$402,7,FALSE),"")</f>
        <v/>
      </c>
      <c r="F32" s="1" t="str">
        <f>IF(A32&gt;"",VLOOKUP(A32,'Items Catalog'!$A$3:$G$402,6,FALSE),"")</f>
        <v/>
      </c>
      <c r="G32" s="4" t="str">
        <f t="shared" si="0"/>
        <v/>
      </c>
    </row>
    <row r="33" spans="1:7" x14ac:dyDescent="0.3">
      <c r="A33" s="68"/>
      <c r="B33" s="89"/>
      <c r="C33" s="94" t="str">
        <f>IF(A33&gt;"",VLOOKUP(A33,'Items Catalog'!$A$3:$G$402,5,FALSE),"")</f>
        <v/>
      </c>
      <c r="D33" s="91" t="str">
        <f>IF(A33&gt;"",VLOOKUP(A33,'Items Catalog'!$A$3:$G$402,3,FALSE),"")</f>
        <v/>
      </c>
      <c r="E33" s="2" t="str">
        <f>IF(A33&gt;"",VLOOKUP(A33,'Items Catalog'!$A$3:$G$402,7,FALSE),"")</f>
        <v/>
      </c>
      <c r="F33" s="1" t="str">
        <f>IF(A33&gt;"",VLOOKUP(A33,'Items Catalog'!$A$3:$G$402,6,FALSE),"")</f>
        <v/>
      </c>
      <c r="G33" s="4" t="str">
        <f t="shared" si="0"/>
        <v/>
      </c>
    </row>
    <row r="34" spans="1:7" x14ac:dyDescent="0.3">
      <c r="A34" s="68"/>
      <c r="B34" s="89"/>
      <c r="C34" s="94" t="str">
        <f>IF(A34&gt;"",VLOOKUP(A34,'Items Catalog'!$A$3:$G$402,5,FALSE),"")</f>
        <v/>
      </c>
      <c r="D34" s="91" t="str">
        <f>IF(A34&gt;"",VLOOKUP(A34,'Items Catalog'!$A$3:$G$402,3,FALSE),"")</f>
        <v/>
      </c>
      <c r="E34" s="2" t="str">
        <f>IF(A34&gt;"",VLOOKUP(A34,'Items Catalog'!$A$3:$G$402,7,FALSE),"")</f>
        <v/>
      </c>
      <c r="F34" s="1" t="str">
        <f>IF(A34&gt;"",VLOOKUP(A34,'Items Catalog'!$A$3:$G$402,6,FALSE),"")</f>
        <v/>
      </c>
      <c r="G34" s="4" t="str">
        <f t="shared" si="0"/>
        <v/>
      </c>
    </row>
    <row r="35" spans="1:7" x14ac:dyDescent="0.3">
      <c r="A35" s="68"/>
      <c r="B35" s="89"/>
      <c r="C35" s="94" t="str">
        <f>IF(A35&gt;"",VLOOKUP(A35,'Items Catalog'!$A$3:$G$402,5,FALSE),"")</f>
        <v/>
      </c>
      <c r="D35" s="91" t="str">
        <f>IF(A35&gt;"",VLOOKUP(A35,'Items Catalog'!$A$3:$G$402,3,FALSE),"")</f>
        <v/>
      </c>
      <c r="E35" s="2" t="str">
        <f>IF(A35&gt;"",VLOOKUP(A35,'Items Catalog'!$A$3:$G$402,7,FALSE),"")</f>
        <v/>
      </c>
      <c r="F35" s="1" t="str">
        <f>IF(A35&gt;"",VLOOKUP(A35,'Items Catalog'!$A$3:$G$402,6,FALSE),"")</f>
        <v/>
      </c>
      <c r="G35" s="4" t="str">
        <f t="shared" si="0"/>
        <v/>
      </c>
    </row>
    <row r="36" spans="1:7" x14ac:dyDescent="0.3">
      <c r="A36" s="68"/>
      <c r="B36" s="89"/>
      <c r="C36" s="94" t="str">
        <f>IF(A36&gt;"",VLOOKUP(A36,'Items Catalog'!$A$3:$G$402,5,FALSE),"")</f>
        <v/>
      </c>
      <c r="D36" s="91" t="str">
        <f>IF(A36&gt;"",VLOOKUP(A36,'Items Catalog'!$A$3:$G$402,3,FALSE),"")</f>
        <v/>
      </c>
      <c r="E36" s="2" t="str">
        <f>IF(A36&gt;"",VLOOKUP(A36,'Items Catalog'!$A$3:$G$402,7,FALSE),"")</f>
        <v/>
      </c>
      <c r="F36" s="1" t="str">
        <f>IF(A36&gt;"",VLOOKUP(A36,'Items Catalog'!$A$3:$G$402,6,FALSE),"")</f>
        <v/>
      </c>
      <c r="G36" s="4" t="str">
        <f t="shared" si="0"/>
        <v/>
      </c>
    </row>
    <row r="37" spans="1:7" x14ac:dyDescent="0.3">
      <c r="A37" s="68"/>
      <c r="B37" s="89"/>
      <c r="C37" s="94" t="str">
        <f>IF(A37&gt;"",VLOOKUP(A37,'Items Catalog'!$A$3:$G$402,5,FALSE),"")</f>
        <v/>
      </c>
      <c r="D37" s="91" t="str">
        <f>IF(A37&gt;"",VLOOKUP(A37,'Items Catalog'!$A$3:$G$402,3,FALSE),"")</f>
        <v/>
      </c>
      <c r="E37" s="2" t="str">
        <f>IF(A37&gt;"",VLOOKUP(A37,'Items Catalog'!$A$3:$G$402,7,FALSE),"")</f>
        <v/>
      </c>
      <c r="F37" s="1" t="str">
        <f>IF(A37&gt;"",VLOOKUP(A37,'Items Catalog'!$A$3:$G$402,6,FALSE),"")</f>
        <v/>
      </c>
      <c r="G37" s="4" t="str">
        <f t="shared" si="0"/>
        <v/>
      </c>
    </row>
    <row r="38" spans="1:7" x14ac:dyDescent="0.3">
      <c r="A38" s="68"/>
      <c r="B38" s="89"/>
      <c r="C38" s="94" t="str">
        <f>IF(A38&gt;"",VLOOKUP(A38,'Items Catalog'!$A$3:$G$402,5,FALSE),"")</f>
        <v/>
      </c>
      <c r="D38" s="91" t="str">
        <f>IF(A38&gt;"",VLOOKUP(A38,'Items Catalog'!$A$3:$G$402,3,FALSE),"")</f>
        <v/>
      </c>
      <c r="E38" s="2" t="str">
        <f>IF(A38&gt;"",VLOOKUP(A38,'Items Catalog'!$A$3:$G$402,7,FALSE),"")</f>
        <v/>
      </c>
      <c r="F38" s="1" t="str">
        <f>IF(A38&gt;"",VLOOKUP(A38,'Items Catalog'!$A$3:$G$402,6,FALSE),"")</f>
        <v/>
      </c>
      <c r="G38" s="4" t="str">
        <f t="shared" si="0"/>
        <v/>
      </c>
    </row>
    <row r="39" spans="1:7" x14ac:dyDescent="0.3">
      <c r="A39" s="68"/>
      <c r="B39" s="89"/>
      <c r="C39" s="94" t="str">
        <f>IF(A39&gt;"",VLOOKUP(A39,'Items Catalog'!$A$3:$G$402,5,FALSE),"")</f>
        <v/>
      </c>
      <c r="D39" s="91" t="str">
        <f>IF(A39&gt;"",VLOOKUP(A39,'Items Catalog'!$A$3:$G$402,3,FALSE),"")</f>
        <v/>
      </c>
      <c r="E39" s="2" t="str">
        <f>IF(A39&gt;"",VLOOKUP(A39,'Items Catalog'!$A$3:$G$402,7,FALSE),"")</f>
        <v/>
      </c>
      <c r="F39" s="1" t="str">
        <f>IF(A39&gt;"",VLOOKUP(A39,'Items Catalog'!$A$3:$G$402,6,FALSE),"")</f>
        <v/>
      </c>
      <c r="G39" s="4" t="str">
        <f t="shared" si="0"/>
        <v/>
      </c>
    </row>
    <row r="40" spans="1:7" x14ac:dyDescent="0.3">
      <c r="A40" s="68"/>
      <c r="B40" s="89"/>
      <c r="C40" s="94" t="str">
        <f>IF(A40&gt;"",VLOOKUP(A40,'Items Catalog'!$A$3:$G$402,5,FALSE),"")</f>
        <v/>
      </c>
      <c r="D40" s="91" t="str">
        <f>IF(A40&gt;"",VLOOKUP(A40,'Items Catalog'!$A$3:$G$402,3,FALSE),"")</f>
        <v/>
      </c>
      <c r="E40" s="2" t="str">
        <f>IF(A40&gt;"",VLOOKUP(A40,'Items Catalog'!$A$3:$G$402,7,FALSE),"")</f>
        <v/>
      </c>
      <c r="F40" s="1" t="str">
        <f>IF(A40&gt;"",VLOOKUP(A40,'Items Catalog'!$A$3:$G$402,6,FALSE),"")</f>
        <v/>
      </c>
      <c r="G40" s="4" t="str">
        <f t="shared" si="0"/>
        <v/>
      </c>
    </row>
    <row r="41" spans="1:7" x14ac:dyDescent="0.3">
      <c r="A41" s="68"/>
      <c r="B41" s="89"/>
      <c r="C41" s="94" t="str">
        <f>IF(A41&gt;"",VLOOKUP(A41,'Items Catalog'!$A$3:$G$402,5,FALSE),"")</f>
        <v/>
      </c>
      <c r="D41" s="91" t="str">
        <f>IF(A41&gt;"",VLOOKUP(A41,'Items Catalog'!$A$3:$G$402,3,FALSE),"")</f>
        <v/>
      </c>
      <c r="E41" s="2" t="str">
        <f>IF(A41&gt;"",VLOOKUP(A41,'Items Catalog'!$A$3:$G$402,7,FALSE),"")</f>
        <v/>
      </c>
      <c r="F41" s="1" t="str">
        <f>IF(A41&gt;"",VLOOKUP(A41,'Items Catalog'!$A$3:$G$402,6,FALSE),"")</f>
        <v/>
      </c>
      <c r="G41" s="4" t="str">
        <f t="shared" si="0"/>
        <v/>
      </c>
    </row>
    <row r="42" spans="1:7" x14ac:dyDescent="0.3">
      <c r="A42" s="68"/>
      <c r="B42" s="89"/>
      <c r="C42" s="94" t="str">
        <f>IF(A42&gt;"",VLOOKUP(A42,'Items Catalog'!$A$3:$G$402,5,FALSE),"")</f>
        <v/>
      </c>
      <c r="D42" s="91" t="str">
        <f>IF(A42&gt;"",VLOOKUP(A42,'Items Catalog'!$A$3:$G$402,3,FALSE),"")</f>
        <v/>
      </c>
      <c r="E42" s="2" t="str">
        <f>IF(A42&gt;"",VLOOKUP(A42,'Items Catalog'!$A$3:$G$402,7,FALSE),"")</f>
        <v/>
      </c>
      <c r="F42" s="1" t="str">
        <f>IF(A42&gt;"",VLOOKUP(A42,'Items Catalog'!$A$3:$G$402,6,FALSE),"")</f>
        <v/>
      </c>
      <c r="G42" s="4" t="str">
        <f t="shared" si="0"/>
        <v/>
      </c>
    </row>
    <row r="43" spans="1:7" x14ac:dyDescent="0.3">
      <c r="A43" s="68"/>
      <c r="B43" s="89"/>
      <c r="C43" s="94" t="str">
        <f>IF(A43&gt;"",VLOOKUP(A43,'Items Catalog'!$A$3:$G$402,5,FALSE),"")</f>
        <v/>
      </c>
      <c r="D43" s="91" t="str">
        <f>IF(A43&gt;"",VLOOKUP(A43,'Items Catalog'!$A$3:$G$402,3,FALSE),"")</f>
        <v/>
      </c>
      <c r="E43" s="2" t="str">
        <f>IF(A43&gt;"",VLOOKUP(A43,'Items Catalog'!$A$3:$G$402,7,FALSE),"")</f>
        <v/>
      </c>
      <c r="F43" s="1" t="str">
        <f>IF(A43&gt;"",VLOOKUP(A43,'Items Catalog'!$A$3:$G$402,6,FALSE),"")</f>
        <v/>
      </c>
      <c r="G43" s="4" t="str">
        <f t="shared" si="0"/>
        <v/>
      </c>
    </row>
    <row r="44" spans="1:7" x14ac:dyDescent="0.3">
      <c r="A44" s="68"/>
      <c r="B44" s="89"/>
      <c r="C44" s="94" t="str">
        <f>IF(A44&gt;"",VLOOKUP(A44,'Items Catalog'!$A$3:$G$402,5,FALSE),"")</f>
        <v/>
      </c>
      <c r="D44" s="91" t="str">
        <f>IF(A44&gt;"",VLOOKUP(A44,'Items Catalog'!$A$3:$G$402,3,FALSE),"")</f>
        <v/>
      </c>
      <c r="E44" s="2" t="str">
        <f>IF(A44&gt;"",VLOOKUP(A44,'Items Catalog'!$A$3:$G$402,7,FALSE),"")</f>
        <v/>
      </c>
      <c r="F44" s="1" t="str">
        <f>IF(A44&gt;"",VLOOKUP(A44,'Items Catalog'!$A$3:$G$402,6,FALSE),"")</f>
        <v/>
      </c>
      <c r="G44" s="4" t="str">
        <f t="shared" si="0"/>
        <v/>
      </c>
    </row>
    <row r="45" spans="1:7" x14ac:dyDescent="0.3">
      <c r="A45" s="68"/>
      <c r="B45" s="89"/>
      <c r="C45" s="94" t="str">
        <f>IF(A45&gt;"",VLOOKUP(A45,'Items Catalog'!$A$3:$G$402,5,FALSE),"")</f>
        <v/>
      </c>
      <c r="D45" s="91" t="str">
        <f>IF(A45&gt;"",VLOOKUP(A45,'Items Catalog'!$A$3:$G$402,3,FALSE),"")</f>
        <v/>
      </c>
      <c r="E45" s="2" t="str">
        <f>IF(A45&gt;"",VLOOKUP(A45,'Items Catalog'!$A$3:$G$402,7,FALSE),"")</f>
        <v/>
      </c>
      <c r="F45" s="1" t="str">
        <f>IF(A45&gt;"",VLOOKUP(A45,'Items Catalog'!$A$3:$G$402,6,FALSE),"")</f>
        <v/>
      </c>
      <c r="G45" s="4" t="str">
        <f t="shared" si="0"/>
        <v/>
      </c>
    </row>
    <row r="46" spans="1:7" x14ac:dyDescent="0.3">
      <c r="A46" s="68"/>
      <c r="B46" s="89"/>
      <c r="C46" s="94" t="str">
        <f>IF(A46&gt;"",VLOOKUP(A46,'Items Catalog'!$A$3:$G$402,5,FALSE),"")</f>
        <v/>
      </c>
      <c r="D46" s="91" t="str">
        <f>IF(A46&gt;"",VLOOKUP(A46,'Items Catalog'!$A$3:$G$402,3,FALSE),"")</f>
        <v/>
      </c>
      <c r="E46" s="2" t="str">
        <f>IF(A46&gt;"",VLOOKUP(A46,'Items Catalog'!$A$3:$G$402,7,FALSE),"")</f>
        <v/>
      </c>
      <c r="F46" s="1" t="str">
        <f>IF(A46&gt;"",VLOOKUP(A46,'Items Catalog'!$A$3:$G$402,6,FALSE),"")</f>
        <v/>
      </c>
      <c r="G46" s="4" t="str">
        <f t="shared" si="0"/>
        <v/>
      </c>
    </row>
    <row r="47" spans="1:7" x14ac:dyDescent="0.3">
      <c r="A47" s="68"/>
      <c r="B47" s="89"/>
      <c r="C47" s="94" t="str">
        <f>IF(A47&gt;"",VLOOKUP(A47,'Items Catalog'!$A$3:$G$402,5,FALSE),"")</f>
        <v/>
      </c>
      <c r="D47" s="91" t="str">
        <f>IF(A47&gt;"",VLOOKUP(A47,'Items Catalog'!$A$3:$G$402,3,FALSE),"")</f>
        <v/>
      </c>
      <c r="E47" s="2" t="str">
        <f>IF(A47&gt;"",VLOOKUP(A47,'Items Catalog'!$A$3:$G$402,7,FALSE),"")</f>
        <v/>
      </c>
      <c r="F47" s="1" t="str">
        <f>IF(A47&gt;"",VLOOKUP(A47,'Items Catalog'!$A$3:$G$402,6,FALSE),"")</f>
        <v/>
      </c>
      <c r="G47" s="4" t="str">
        <f t="shared" si="0"/>
        <v/>
      </c>
    </row>
    <row r="48" spans="1:7" x14ac:dyDescent="0.3">
      <c r="A48" s="68"/>
      <c r="B48" s="89"/>
      <c r="C48" s="94" t="str">
        <f>IF(A48&gt;"",VLOOKUP(A48,'Items Catalog'!$A$3:$G$402,5,FALSE),"")</f>
        <v/>
      </c>
      <c r="D48" s="91" t="str">
        <f>IF(A48&gt;"",VLOOKUP(A48,'Items Catalog'!$A$3:$G$402,3,FALSE),"")</f>
        <v/>
      </c>
      <c r="E48" s="2" t="str">
        <f>IF(A48&gt;"",VLOOKUP(A48,'Items Catalog'!$A$3:$G$402,7,FALSE),"")</f>
        <v/>
      </c>
      <c r="F48" s="1" t="str">
        <f>IF(A48&gt;"",VLOOKUP(A48,'Items Catalog'!$A$3:$G$402,6,FALSE),"")</f>
        <v/>
      </c>
      <c r="G48" s="4" t="str">
        <f t="shared" si="0"/>
        <v/>
      </c>
    </row>
    <row r="49" spans="1:7" x14ac:dyDescent="0.3">
      <c r="A49" s="68"/>
      <c r="B49" s="89"/>
      <c r="C49" s="94" t="str">
        <f>IF(A49&gt;"",VLOOKUP(A49,'Items Catalog'!$A$3:$G$402,5,FALSE),"")</f>
        <v/>
      </c>
      <c r="D49" s="91" t="str">
        <f>IF(A49&gt;"",VLOOKUP(A49,'Items Catalog'!$A$3:$G$402,3,FALSE),"")</f>
        <v/>
      </c>
      <c r="E49" s="2" t="str">
        <f>IF(A49&gt;"",VLOOKUP(A49,'Items Catalog'!$A$3:$G$402,7,FALSE),"")</f>
        <v/>
      </c>
      <c r="F49" s="1" t="str">
        <f>IF(A49&gt;"",VLOOKUP(A49,'Items Catalog'!$A$3:$G$402,6,FALSE),"")</f>
        <v/>
      </c>
      <c r="G49" s="4" t="str">
        <f t="shared" si="0"/>
        <v/>
      </c>
    </row>
    <row r="50" spans="1:7" x14ac:dyDescent="0.3">
      <c r="A50" s="68"/>
      <c r="B50" s="89"/>
      <c r="C50" s="94" t="str">
        <f>IF(A50&gt;"",VLOOKUP(A50,'Items Catalog'!$A$3:$G$402,5,FALSE),"")</f>
        <v/>
      </c>
      <c r="D50" s="91" t="str">
        <f>IF(A50&gt;"",VLOOKUP(A50,'Items Catalog'!$A$3:$G$402,3,FALSE),"")</f>
        <v/>
      </c>
      <c r="E50" s="2" t="str">
        <f>IF(A50&gt;"",VLOOKUP(A50,'Items Catalog'!$A$3:$G$402,7,FALSE),"")</f>
        <v/>
      </c>
      <c r="F50" s="1" t="str">
        <f>IF(A50&gt;"",VLOOKUP(A50,'Items Catalog'!$A$3:$G$402,6,FALSE),"")</f>
        <v/>
      </c>
      <c r="G50" s="4" t="str">
        <f t="shared" si="0"/>
        <v/>
      </c>
    </row>
    <row r="51" spans="1:7" x14ac:dyDescent="0.3">
      <c r="A51" s="68"/>
      <c r="B51" s="89"/>
      <c r="C51" s="94" t="str">
        <f>IF(A51&gt;"",VLOOKUP(A51,'Items Catalog'!$A$3:$G$402,5,FALSE),"")</f>
        <v/>
      </c>
      <c r="D51" s="91" t="str">
        <f>IF(A51&gt;"",VLOOKUP(A51,'Items Catalog'!$A$3:$G$402,3,FALSE),"")</f>
        <v/>
      </c>
      <c r="E51" s="2" t="str">
        <f>IF(A51&gt;"",VLOOKUP(A51,'Items Catalog'!$A$3:$G$402,7,FALSE),"")</f>
        <v/>
      </c>
      <c r="F51" s="1" t="str">
        <f>IF(A51&gt;"",VLOOKUP(A51,'Items Catalog'!$A$3:$G$402,6,FALSE),"")</f>
        <v/>
      </c>
      <c r="G51" s="4" t="str">
        <f t="shared" si="0"/>
        <v/>
      </c>
    </row>
    <row r="52" spans="1:7" ht="24.6" customHeight="1" thickBot="1" x14ac:dyDescent="0.35">
      <c r="A52" s="95" t="s">
        <v>1319</v>
      </c>
      <c r="D52" s="80"/>
      <c r="E52" s="80"/>
      <c r="F52" s="80" t="s">
        <v>1308</v>
      </c>
      <c r="G52" s="81">
        <f>SUMIF(G3:G51,"&gt;0")</f>
        <v>0</v>
      </c>
    </row>
    <row r="53" spans="1:7" ht="15" thickTop="1" x14ac:dyDescent="0.3"/>
  </sheetData>
  <sheetProtection algorithmName="SHA-512" hashValue="i/Y8x3Fa5dD0SDR8/zWPpcED86fLuCMIajI+VyT5JTNoKx6B+CjM9vY8ge2zfXuUdnmjKYFG57Av+eSVLBvxEA==" saltValue="fva2p7FdCC+9ggSrS8nhEg==" spinCount="100000" sheet="1" selectLockedCells="1"/>
  <pageMargins left="0.5" right="0.5" top="0.5" bottom="0.75" header="0.3" footer="0.3"/>
  <pageSetup scale="83" fitToHeight="0" orientation="portrait" r:id="rId1"/>
  <headerFooter>
    <oddHeader>&amp;LPRICES ARE SUBJECT TO CHANGE !&amp;RPage 2</oddHeader>
    <oddFooter>&amp;L&amp;"-,Bold"AZ Dept of Forestry and Fire Management&amp;"-,Regular"
Cooperator's Wildfire Equipment Ordering Form&amp;RPRICES ARE SUBJECT TO CHANGE !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87"/>
  <sheetViews>
    <sheetView tabSelected="1" topLeftCell="A7" zoomScaleNormal="100" workbookViewId="0">
      <selection activeCell="F17" sqref="F17"/>
    </sheetView>
  </sheetViews>
  <sheetFormatPr defaultColWidth="9.109375" defaultRowHeight="15.6" x14ac:dyDescent="0.3"/>
  <cols>
    <col min="1" max="1" width="13.44140625" style="27" customWidth="1"/>
    <col min="2" max="2" width="22.88671875" style="28" hidden="1" customWidth="1"/>
    <col min="3" max="3" width="24.6640625" style="29" customWidth="1"/>
    <col min="4" max="4" width="9.33203125" style="30" hidden="1" customWidth="1"/>
    <col min="5" max="5" width="54.6640625" style="28" customWidth="1"/>
    <col min="6" max="6" width="10.109375" style="31" customWidth="1"/>
    <col min="7" max="7" width="10.33203125" style="30" customWidth="1"/>
    <col min="8" max="8" width="12.44140625" style="32" bestFit="1" customWidth="1"/>
    <col min="9" max="16384" width="9.109375" style="28"/>
  </cols>
  <sheetData>
    <row r="1" spans="1:9" ht="2.1" customHeight="1" x14ac:dyDescent="0.3"/>
    <row r="2" spans="1:9" ht="99" customHeight="1" x14ac:dyDescent="0.3">
      <c r="A2" s="33" t="s">
        <v>0</v>
      </c>
      <c r="B2" s="34" t="s">
        <v>3</v>
      </c>
      <c r="C2" s="35" t="s">
        <v>1</v>
      </c>
      <c r="D2" s="35" t="s">
        <v>405</v>
      </c>
      <c r="E2" s="34" t="s">
        <v>2</v>
      </c>
      <c r="F2" s="36" t="s">
        <v>733</v>
      </c>
      <c r="G2" s="37" t="s">
        <v>738</v>
      </c>
    </row>
    <row r="3" spans="1:9" x14ac:dyDescent="0.3">
      <c r="A3" s="56" t="s">
        <v>1363</v>
      </c>
      <c r="B3" s="57" t="s">
        <v>1229</v>
      </c>
      <c r="C3" s="58" t="s">
        <v>1235</v>
      </c>
      <c r="D3" s="57" t="s">
        <v>760</v>
      </c>
      <c r="E3" s="59" t="s">
        <v>1249</v>
      </c>
      <c r="F3" s="100">
        <v>154.51</v>
      </c>
      <c r="G3" s="58" t="s">
        <v>760</v>
      </c>
      <c r="H3" s="60" t="s">
        <v>1250</v>
      </c>
      <c r="I3" s="28" t="s">
        <v>1330</v>
      </c>
    </row>
    <row r="4" spans="1:9" x14ac:dyDescent="0.3">
      <c r="A4" s="26" t="s">
        <v>749</v>
      </c>
      <c r="B4" s="38" t="s">
        <v>8</v>
      </c>
      <c r="C4" s="39" t="s">
        <v>888</v>
      </c>
      <c r="D4" s="39" t="s">
        <v>430</v>
      </c>
      <c r="E4" s="40" t="s">
        <v>1300</v>
      </c>
      <c r="F4" s="41">
        <v>16.05</v>
      </c>
      <c r="G4" s="42" t="s">
        <v>743</v>
      </c>
    </row>
    <row r="5" spans="1:9" x14ac:dyDescent="0.3">
      <c r="A5" s="26" t="s">
        <v>750</v>
      </c>
      <c r="B5" s="38" t="s">
        <v>8</v>
      </c>
      <c r="C5" s="39" t="s">
        <v>889</v>
      </c>
      <c r="D5" s="39" t="s">
        <v>429</v>
      </c>
      <c r="E5" s="40" t="s">
        <v>766</v>
      </c>
      <c r="F5" s="41">
        <v>16.05</v>
      </c>
      <c r="G5" s="42" t="s">
        <v>743</v>
      </c>
    </row>
    <row r="6" spans="1:9" x14ac:dyDescent="0.3">
      <c r="A6" s="26" t="s">
        <v>751</v>
      </c>
      <c r="B6" s="38" t="s">
        <v>8</v>
      </c>
      <c r="C6" s="39" t="s">
        <v>890</v>
      </c>
      <c r="D6" s="39" t="s">
        <v>427</v>
      </c>
      <c r="E6" s="40" t="s">
        <v>767</v>
      </c>
      <c r="F6" s="41">
        <v>13.52</v>
      </c>
      <c r="G6" s="42" t="s">
        <v>743</v>
      </c>
    </row>
    <row r="7" spans="1:9" x14ac:dyDescent="0.3">
      <c r="A7" s="56" t="s">
        <v>1214</v>
      </c>
      <c r="B7" s="57" t="s">
        <v>1215</v>
      </c>
      <c r="C7" s="58" t="s">
        <v>1215</v>
      </c>
      <c r="D7" s="57" t="s">
        <v>760</v>
      </c>
      <c r="E7" s="59" t="s">
        <v>1351</v>
      </c>
      <c r="F7" s="100">
        <v>34.03</v>
      </c>
      <c r="G7" s="58" t="s">
        <v>760</v>
      </c>
      <c r="H7" s="60" t="s">
        <v>1270</v>
      </c>
      <c r="I7" s="28" t="s">
        <v>1330</v>
      </c>
    </row>
    <row r="8" spans="1:9" x14ac:dyDescent="0.3">
      <c r="A8" s="26" t="s">
        <v>752</v>
      </c>
      <c r="B8" s="38" t="s">
        <v>8</v>
      </c>
      <c r="C8" s="39" t="s">
        <v>891</v>
      </c>
      <c r="D8" s="39" t="s">
        <v>423</v>
      </c>
      <c r="E8" s="40" t="s">
        <v>768</v>
      </c>
      <c r="F8" s="41">
        <v>151.16</v>
      </c>
      <c r="G8" s="42" t="s">
        <v>743</v>
      </c>
    </row>
    <row r="9" spans="1:9" x14ac:dyDescent="0.3">
      <c r="A9" s="26" t="s">
        <v>1371</v>
      </c>
      <c r="B9" s="38"/>
      <c r="C9" s="39" t="s">
        <v>1372</v>
      </c>
      <c r="D9" s="39"/>
      <c r="E9" s="40" t="s">
        <v>1373</v>
      </c>
      <c r="F9" s="118">
        <v>143.32</v>
      </c>
      <c r="G9" s="42" t="s">
        <v>757</v>
      </c>
    </row>
    <row r="10" spans="1:9" x14ac:dyDescent="0.3">
      <c r="A10" s="45" t="s">
        <v>117</v>
      </c>
      <c r="B10" s="38" t="s">
        <v>118</v>
      </c>
      <c r="C10" s="43" t="s">
        <v>892</v>
      </c>
      <c r="D10" s="39" t="s">
        <v>502</v>
      </c>
      <c r="E10" s="40" t="s">
        <v>1254</v>
      </c>
      <c r="F10" s="118">
        <v>9.4600000000000009</v>
      </c>
      <c r="G10" s="42" t="s">
        <v>756</v>
      </c>
    </row>
    <row r="11" spans="1:9" x14ac:dyDescent="0.3">
      <c r="A11" s="45" t="s">
        <v>1216</v>
      </c>
      <c r="B11" s="38"/>
      <c r="C11" s="43" t="s">
        <v>1217</v>
      </c>
      <c r="D11" s="39"/>
      <c r="E11" s="40" t="s">
        <v>1253</v>
      </c>
      <c r="F11" s="41">
        <v>17.579999999999998</v>
      </c>
      <c r="G11" s="42" t="s">
        <v>756</v>
      </c>
    </row>
    <row r="12" spans="1:9" x14ac:dyDescent="0.3">
      <c r="A12" s="45" t="s">
        <v>1216</v>
      </c>
      <c r="B12" s="38"/>
      <c r="C12" s="58" t="s">
        <v>1217</v>
      </c>
      <c r="D12" s="57" t="s">
        <v>756</v>
      </c>
      <c r="E12" s="59" t="s">
        <v>1271</v>
      </c>
      <c r="F12" s="100">
        <v>17.579999999999998</v>
      </c>
      <c r="G12" s="58" t="s">
        <v>756</v>
      </c>
      <c r="H12" s="60" t="s">
        <v>1270</v>
      </c>
      <c r="I12" s="28" t="s">
        <v>1330</v>
      </c>
    </row>
    <row r="13" spans="1:9" x14ac:dyDescent="0.3">
      <c r="A13" s="26" t="s">
        <v>281</v>
      </c>
      <c r="B13" s="38" t="s">
        <v>155</v>
      </c>
      <c r="C13" s="39" t="s">
        <v>893</v>
      </c>
      <c r="D13" s="39" t="s">
        <v>643</v>
      </c>
      <c r="E13" s="46" t="s">
        <v>769</v>
      </c>
      <c r="F13" s="41">
        <v>210.86</v>
      </c>
      <c r="G13" s="42">
        <v>100</v>
      </c>
    </row>
    <row r="14" spans="1:9" x14ac:dyDescent="0.3">
      <c r="A14" s="26" t="s">
        <v>289</v>
      </c>
      <c r="B14" s="38" t="s">
        <v>155</v>
      </c>
      <c r="C14" s="39" t="s">
        <v>894</v>
      </c>
      <c r="D14" s="39" t="s">
        <v>648</v>
      </c>
      <c r="E14" s="46" t="s">
        <v>770</v>
      </c>
      <c r="F14" s="41">
        <v>10.48</v>
      </c>
      <c r="G14" s="42" t="s">
        <v>743</v>
      </c>
    </row>
    <row r="15" spans="1:9" x14ac:dyDescent="0.3">
      <c r="A15" s="26" t="s">
        <v>199</v>
      </c>
      <c r="B15" s="38" t="s">
        <v>155</v>
      </c>
      <c r="C15" s="39" t="s">
        <v>895</v>
      </c>
      <c r="D15" s="39" t="s">
        <v>562</v>
      </c>
      <c r="E15" s="47" t="s">
        <v>771</v>
      </c>
      <c r="F15" s="118">
        <v>143.32</v>
      </c>
      <c r="G15" s="42" t="s">
        <v>757</v>
      </c>
    </row>
    <row r="16" spans="1:9" x14ac:dyDescent="0.3">
      <c r="A16" s="26" t="s">
        <v>25</v>
      </c>
      <c r="B16" s="38" t="s">
        <v>8</v>
      </c>
      <c r="C16" s="39" t="s">
        <v>896</v>
      </c>
      <c r="D16" s="39" t="s">
        <v>424</v>
      </c>
      <c r="E16" s="40" t="s">
        <v>26</v>
      </c>
      <c r="F16" s="41">
        <v>53.94</v>
      </c>
      <c r="G16" s="42" t="s">
        <v>743</v>
      </c>
    </row>
    <row r="17" spans="1:9" x14ac:dyDescent="0.3">
      <c r="A17" s="26" t="s">
        <v>139</v>
      </c>
      <c r="B17" s="38" t="s">
        <v>8</v>
      </c>
      <c r="C17" s="39" t="s">
        <v>897</v>
      </c>
      <c r="D17" s="39" t="s">
        <v>517</v>
      </c>
      <c r="E17" s="47" t="s">
        <v>772</v>
      </c>
      <c r="F17" s="41">
        <v>43.49</v>
      </c>
      <c r="G17" s="42" t="s">
        <v>743</v>
      </c>
    </row>
    <row r="18" spans="1:9" x14ac:dyDescent="0.3">
      <c r="A18" s="26" t="s">
        <v>160</v>
      </c>
      <c r="B18" s="38" t="s">
        <v>161</v>
      </c>
      <c r="C18" s="39" t="s">
        <v>898</v>
      </c>
      <c r="D18" s="39" t="s">
        <v>532</v>
      </c>
      <c r="E18" s="47" t="s">
        <v>1494</v>
      </c>
      <c r="F18" s="41">
        <v>211.88</v>
      </c>
      <c r="G18" s="42" t="s">
        <v>758</v>
      </c>
    </row>
    <row r="19" spans="1:9" x14ac:dyDescent="0.3">
      <c r="A19" s="26" t="s">
        <v>344</v>
      </c>
      <c r="B19" s="38" t="s">
        <v>8</v>
      </c>
      <c r="C19" s="39" t="s">
        <v>899</v>
      </c>
      <c r="D19" s="39" t="s">
        <v>692</v>
      </c>
      <c r="E19" s="47" t="s">
        <v>345</v>
      </c>
      <c r="F19" s="48">
        <v>123.71</v>
      </c>
      <c r="G19" s="49" t="s">
        <v>743</v>
      </c>
    </row>
    <row r="20" spans="1:9" x14ac:dyDescent="0.3">
      <c r="A20" s="26" t="s">
        <v>282</v>
      </c>
      <c r="B20" s="38" t="s">
        <v>155</v>
      </c>
      <c r="C20" s="39" t="s">
        <v>900</v>
      </c>
      <c r="D20" s="39" t="s">
        <v>644</v>
      </c>
      <c r="E20" s="40" t="s">
        <v>283</v>
      </c>
      <c r="F20" s="41">
        <v>3.23</v>
      </c>
      <c r="G20" s="42" t="s">
        <v>743</v>
      </c>
    </row>
    <row r="21" spans="1:9" x14ac:dyDescent="0.3">
      <c r="A21" s="26" t="s">
        <v>346</v>
      </c>
      <c r="B21" s="38" t="s">
        <v>155</v>
      </c>
      <c r="C21" s="39" t="s">
        <v>901</v>
      </c>
      <c r="D21" s="39" t="s">
        <v>693</v>
      </c>
      <c r="E21" s="47" t="s">
        <v>1346</v>
      </c>
      <c r="F21" s="48">
        <v>85.55</v>
      </c>
      <c r="G21" s="49" t="s">
        <v>743</v>
      </c>
    </row>
    <row r="22" spans="1:9" x14ac:dyDescent="0.3">
      <c r="A22" s="26" t="s">
        <v>91</v>
      </c>
      <c r="B22" s="38" t="s">
        <v>8</v>
      </c>
      <c r="C22" s="39" t="s">
        <v>902</v>
      </c>
      <c r="D22" s="39" t="s">
        <v>481</v>
      </c>
      <c r="E22" s="40" t="s">
        <v>773</v>
      </c>
      <c r="F22" s="41">
        <v>39.14</v>
      </c>
      <c r="G22" s="42" t="s">
        <v>759</v>
      </c>
    </row>
    <row r="23" spans="1:9" x14ac:dyDescent="0.3">
      <c r="A23" s="26" t="s">
        <v>93</v>
      </c>
      <c r="B23" s="38" t="s">
        <v>8</v>
      </c>
      <c r="C23" s="39" t="s">
        <v>903</v>
      </c>
      <c r="D23" s="39" t="s">
        <v>483</v>
      </c>
      <c r="E23" s="40" t="s">
        <v>94</v>
      </c>
      <c r="F23" s="41">
        <v>29.52</v>
      </c>
      <c r="G23" s="42" t="s">
        <v>759</v>
      </c>
    </row>
    <row r="24" spans="1:9" x14ac:dyDescent="0.3">
      <c r="A24" s="26" t="s">
        <v>135</v>
      </c>
      <c r="B24" s="38" t="s">
        <v>129</v>
      </c>
      <c r="C24" s="39" t="s">
        <v>904</v>
      </c>
      <c r="D24" s="39" t="s">
        <v>514</v>
      </c>
      <c r="E24" s="40" t="s">
        <v>774</v>
      </c>
      <c r="F24" s="41">
        <v>31.34</v>
      </c>
      <c r="G24" s="42" t="s">
        <v>743</v>
      </c>
    </row>
    <row r="25" spans="1:9" x14ac:dyDescent="0.3">
      <c r="A25" s="26" t="s">
        <v>189</v>
      </c>
      <c r="B25" s="38" t="s">
        <v>155</v>
      </c>
      <c r="C25" s="50" t="s">
        <v>905</v>
      </c>
      <c r="D25" s="39" t="s">
        <v>554</v>
      </c>
      <c r="E25" s="47" t="s">
        <v>190</v>
      </c>
      <c r="F25" s="41">
        <v>689.39</v>
      </c>
      <c r="G25" s="42" t="s">
        <v>743</v>
      </c>
    </row>
    <row r="26" spans="1:9" x14ac:dyDescent="0.3">
      <c r="A26" s="26" t="s">
        <v>1218</v>
      </c>
      <c r="B26" s="38" t="s">
        <v>8</v>
      </c>
      <c r="C26" s="58" t="s">
        <v>1219</v>
      </c>
      <c r="D26" s="57" t="s">
        <v>1220</v>
      </c>
      <c r="E26" s="59" t="s">
        <v>1332</v>
      </c>
      <c r="F26" s="100">
        <v>9.1</v>
      </c>
      <c r="G26" s="58" t="s">
        <v>1220</v>
      </c>
      <c r="H26" s="60" t="s">
        <v>1250</v>
      </c>
      <c r="I26" s="28" t="s">
        <v>1330</v>
      </c>
    </row>
    <row r="27" spans="1:9" x14ac:dyDescent="0.3">
      <c r="A27" s="26" t="s">
        <v>200</v>
      </c>
      <c r="B27" s="38" t="s">
        <v>155</v>
      </c>
      <c r="C27" s="39" t="s">
        <v>906</v>
      </c>
      <c r="D27" s="39" t="s">
        <v>563</v>
      </c>
      <c r="E27" s="47" t="s">
        <v>775</v>
      </c>
      <c r="F27" s="118">
        <v>143.32</v>
      </c>
      <c r="G27" s="42" t="s">
        <v>757</v>
      </c>
    </row>
    <row r="28" spans="1:9" x14ac:dyDescent="0.3">
      <c r="A28" s="26" t="s">
        <v>191</v>
      </c>
      <c r="B28" s="38" t="s">
        <v>155</v>
      </c>
      <c r="C28" s="39" t="s">
        <v>907</v>
      </c>
      <c r="D28" s="39" t="s">
        <v>555</v>
      </c>
      <c r="E28" s="47" t="s">
        <v>192</v>
      </c>
      <c r="F28" s="41">
        <v>6333</v>
      </c>
      <c r="G28" s="42" t="s">
        <v>743</v>
      </c>
    </row>
    <row r="29" spans="1:9" x14ac:dyDescent="0.3">
      <c r="A29" s="26" t="s">
        <v>193</v>
      </c>
      <c r="B29" s="38" t="s">
        <v>155</v>
      </c>
      <c r="C29" s="39" t="s">
        <v>908</v>
      </c>
      <c r="D29" s="39" t="s">
        <v>556</v>
      </c>
      <c r="E29" s="47" t="s">
        <v>192</v>
      </c>
      <c r="F29" s="41">
        <v>191.48</v>
      </c>
      <c r="G29" s="42" t="s">
        <v>743</v>
      </c>
    </row>
    <row r="30" spans="1:9" x14ac:dyDescent="0.3">
      <c r="A30" s="51" t="s">
        <v>122</v>
      </c>
      <c r="B30" s="38" t="s">
        <v>8</v>
      </c>
      <c r="C30" s="52" t="s">
        <v>909</v>
      </c>
      <c r="D30" s="39" t="s">
        <v>505</v>
      </c>
      <c r="E30" s="40" t="s">
        <v>123</v>
      </c>
      <c r="F30" s="41">
        <v>143.16999999999999</v>
      </c>
      <c r="G30" s="42" t="s">
        <v>760</v>
      </c>
    </row>
    <row r="31" spans="1:9" x14ac:dyDescent="0.3">
      <c r="A31" s="26" t="s">
        <v>23</v>
      </c>
      <c r="B31" s="38" t="s">
        <v>8</v>
      </c>
      <c r="C31" s="39" t="s">
        <v>910</v>
      </c>
      <c r="D31" s="39" t="s">
        <v>421</v>
      </c>
      <c r="E31" s="40" t="s">
        <v>1291</v>
      </c>
      <c r="F31" s="41">
        <v>57.72</v>
      </c>
      <c r="G31" s="42" t="s">
        <v>743</v>
      </c>
    </row>
    <row r="32" spans="1:9" x14ac:dyDescent="0.3">
      <c r="A32" s="26" t="s">
        <v>28</v>
      </c>
      <c r="B32" s="38" t="s">
        <v>8</v>
      </c>
      <c r="C32" s="39" t="s">
        <v>911</v>
      </c>
      <c r="D32" s="39" t="s">
        <v>426</v>
      </c>
      <c r="E32" s="40" t="s">
        <v>776</v>
      </c>
      <c r="F32" s="41">
        <v>213.7</v>
      </c>
      <c r="G32" s="42" t="s">
        <v>743</v>
      </c>
    </row>
    <row r="33" spans="1:9" x14ac:dyDescent="0.3">
      <c r="A33" s="26" t="s">
        <v>272</v>
      </c>
      <c r="B33" s="38" t="s">
        <v>8</v>
      </c>
      <c r="C33" s="39" t="s">
        <v>912</v>
      </c>
      <c r="D33" s="39" t="s">
        <v>635</v>
      </c>
      <c r="E33" s="46" t="s">
        <v>1344</v>
      </c>
      <c r="F33" s="41">
        <v>46.13</v>
      </c>
      <c r="G33" s="42" t="s">
        <v>743</v>
      </c>
    </row>
    <row r="34" spans="1:9" x14ac:dyDescent="0.3">
      <c r="A34" s="26" t="s">
        <v>273</v>
      </c>
      <c r="B34" s="38" t="s">
        <v>8</v>
      </c>
      <c r="C34" s="39" t="s">
        <v>913</v>
      </c>
      <c r="D34" s="39" t="s">
        <v>636</v>
      </c>
      <c r="E34" s="46" t="s">
        <v>1345</v>
      </c>
      <c r="F34" s="41">
        <v>43.73</v>
      </c>
      <c r="G34" s="42" t="s">
        <v>743</v>
      </c>
    </row>
    <row r="35" spans="1:9" x14ac:dyDescent="0.3">
      <c r="A35" s="26" t="s">
        <v>164</v>
      </c>
      <c r="B35" s="38" t="s">
        <v>161</v>
      </c>
      <c r="C35" s="39" t="s">
        <v>914</v>
      </c>
      <c r="D35" s="39" t="s">
        <v>534</v>
      </c>
      <c r="E35" s="47" t="s">
        <v>165</v>
      </c>
      <c r="F35" s="41">
        <v>7.34</v>
      </c>
      <c r="G35" s="42" t="s">
        <v>758</v>
      </c>
    </row>
    <row r="36" spans="1:9" x14ac:dyDescent="0.3">
      <c r="A36" s="26" t="s">
        <v>315</v>
      </c>
      <c r="B36" s="38" t="s">
        <v>155</v>
      </c>
      <c r="C36" s="39" t="s">
        <v>915</v>
      </c>
      <c r="D36" s="39" t="s">
        <v>667</v>
      </c>
      <c r="E36" s="40" t="s">
        <v>316</v>
      </c>
      <c r="F36" s="41">
        <v>121.62</v>
      </c>
      <c r="G36" s="42" t="s">
        <v>743</v>
      </c>
    </row>
    <row r="37" spans="1:9" x14ac:dyDescent="0.3">
      <c r="A37" s="26" t="s">
        <v>1239</v>
      </c>
      <c r="B37" s="38" t="s">
        <v>8</v>
      </c>
      <c r="C37" s="58" t="s">
        <v>1221</v>
      </c>
      <c r="D37" s="57" t="s">
        <v>760</v>
      </c>
      <c r="E37" s="59" t="s">
        <v>1352</v>
      </c>
      <c r="F37" s="100">
        <v>5.04</v>
      </c>
      <c r="G37" s="58" t="s">
        <v>760</v>
      </c>
      <c r="H37" s="60" t="s">
        <v>1250</v>
      </c>
      <c r="I37" s="28" t="s">
        <v>1330</v>
      </c>
    </row>
    <row r="38" spans="1:9" x14ac:dyDescent="0.3">
      <c r="A38" s="56" t="s">
        <v>1239</v>
      </c>
      <c r="B38" s="57" t="s">
        <v>1221</v>
      </c>
      <c r="C38" s="58" t="s">
        <v>1231</v>
      </c>
      <c r="D38" s="57" t="s">
        <v>760</v>
      </c>
      <c r="E38" s="59" t="s">
        <v>1258</v>
      </c>
      <c r="F38" s="100">
        <v>80.78</v>
      </c>
      <c r="G38" s="58" t="s">
        <v>760</v>
      </c>
      <c r="H38" s="60" t="s">
        <v>1250</v>
      </c>
      <c r="I38" s="28" t="s">
        <v>1330</v>
      </c>
    </row>
    <row r="39" spans="1:9" x14ac:dyDescent="0.3">
      <c r="A39" s="26" t="s">
        <v>186</v>
      </c>
      <c r="B39" s="38" t="s">
        <v>8</v>
      </c>
      <c r="C39" s="39" t="s">
        <v>916</v>
      </c>
      <c r="D39" s="39" t="s">
        <v>552</v>
      </c>
      <c r="E39" s="40" t="s">
        <v>187</v>
      </c>
      <c r="F39" s="41">
        <v>295.24</v>
      </c>
      <c r="G39" s="42" t="s">
        <v>761</v>
      </c>
    </row>
    <row r="40" spans="1:9" x14ac:dyDescent="0.3">
      <c r="A40" s="26" t="s">
        <v>162</v>
      </c>
      <c r="B40" s="38" t="s">
        <v>161</v>
      </c>
      <c r="C40" s="39" t="s">
        <v>917</v>
      </c>
      <c r="D40" s="39" t="s">
        <v>533</v>
      </c>
      <c r="E40" s="47" t="s">
        <v>163</v>
      </c>
      <c r="F40" s="41">
        <v>8078</v>
      </c>
      <c r="G40" s="42" t="s">
        <v>758</v>
      </c>
    </row>
    <row r="41" spans="1:9" x14ac:dyDescent="0.3">
      <c r="A41" s="26" t="s">
        <v>84</v>
      </c>
      <c r="B41" s="38" t="s">
        <v>8</v>
      </c>
      <c r="C41" s="39" t="s">
        <v>918</v>
      </c>
      <c r="D41" s="39" t="s">
        <v>476</v>
      </c>
      <c r="E41" s="40" t="s">
        <v>85</v>
      </c>
      <c r="F41" s="41">
        <v>21.96</v>
      </c>
      <c r="G41" s="42" t="s">
        <v>743</v>
      </c>
    </row>
    <row r="42" spans="1:9" x14ac:dyDescent="0.3">
      <c r="A42" s="26" t="s">
        <v>16</v>
      </c>
      <c r="B42" s="38" t="s">
        <v>8</v>
      </c>
      <c r="C42" s="39" t="s">
        <v>919</v>
      </c>
      <c r="D42" s="39" t="s">
        <v>413</v>
      </c>
      <c r="E42" s="40" t="s">
        <v>778</v>
      </c>
      <c r="F42" s="41">
        <v>8.33</v>
      </c>
      <c r="G42" s="42" t="s">
        <v>743</v>
      </c>
    </row>
    <row r="43" spans="1:9" x14ac:dyDescent="0.3">
      <c r="A43" s="26" t="s">
        <v>13</v>
      </c>
      <c r="B43" s="38" t="s">
        <v>8</v>
      </c>
      <c r="C43" s="39" t="s">
        <v>920</v>
      </c>
      <c r="D43" s="39" t="s">
        <v>410</v>
      </c>
      <c r="E43" s="40" t="s">
        <v>779</v>
      </c>
      <c r="F43" s="41">
        <v>8.64</v>
      </c>
      <c r="G43" s="42" t="s">
        <v>743</v>
      </c>
    </row>
    <row r="44" spans="1:9" x14ac:dyDescent="0.3">
      <c r="A44" s="26" t="s">
        <v>284</v>
      </c>
      <c r="B44" s="38" t="s">
        <v>155</v>
      </c>
      <c r="C44" s="39" t="s">
        <v>921</v>
      </c>
      <c r="D44" s="39" t="s">
        <v>645</v>
      </c>
      <c r="E44" s="40" t="s">
        <v>285</v>
      </c>
      <c r="F44" s="41">
        <v>10.87</v>
      </c>
      <c r="G44" s="42" t="s">
        <v>743</v>
      </c>
    </row>
    <row r="45" spans="1:9" x14ac:dyDescent="0.3">
      <c r="A45" s="26" t="s">
        <v>1240</v>
      </c>
      <c r="B45" s="38"/>
      <c r="C45" s="39" t="s">
        <v>1222</v>
      </c>
      <c r="D45" s="39"/>
      <c r="E45" s="40" t="s">
        <v>1338</v>
      </c>
      <c r="F45" s="41">
        <v>88</v>
      </c>
      <c r="G45" s="42" t="s">
        <v>760</v>
      </c>
    </row>
    <row r="46" spans="1:9" x14ac:dyDescent="0.3">
      <c r="A46" s="56" t="s">
        <v>1241</v>
      </c>
      <c r="B46" s="57" t="s">
        <v>1223</v>
      </c>
      <c r="C46" s="58" t="s">
        <v>1232</v>
      </c>
      <c r="D46" s="57" t="s">
        <v>764</v>
      </c>
      <c r="E46" s="59" t="s">
        <v>1350</v>
      </c>
      <c r="F46" s="100">
        <v>8.9600000000000009</v>
      </c>
      <c r="G46" s="58" t="s">
        <v>764</v>
      </c>
      <c r="H46" s="60" t="s">
        <v>1250</v>
      </c>
      <c r="I46" s="28" t="s">
        <v>1330</v>
      </c>
    </row>
    <row r="47" spans="1:9" x14ac:dyDescent="0.3">
      <c r="A47" s="26" t="s">
        <v>101</v>
      </c>
      <c r="B47" s="38" t="s">
        <v>8</v>
      </c>
      <c r="C47" s="39" t="s">
        <v>922</v>
      </c>
      <c r="D47" s="39" t="s">
        <v>489</v>
      </c>
      <c r="E47" s="40" t="s">
        <v>780</v>
      </c>
      <c r="F47" s="41">
        <v>72.680000000000007</v>
      </c>
      <c r="G47" s="42" t="s">
        <v>743</v>
      </c>
    </row>
    <row r="48" spans="1:9" x14ac:dyDescent="0.3">
      <c r="A48" s="26" t="s">
        <v>83</v>
      </c>
      <c r="B48" s="38" t="s">
        <v>8</v>
      </c>
      <c r="C48" s="39" t="s">
        <v>923</v>
      </c>
      <c r="D48" s="39" t="s">
        <v>475</v>
      </c>
      <c r="E48" s="40" t="s">
        <v>82</v>
      </c>
      <c r="F48" s="41">
        <v>5354.46</v>
      </c>
      <c r="G48" s="42" t="s">
        <v>743</v>
      </c>
    </row>
    <row r="49" spans="1:9" x14ac:dyDescent="0.3">
      <c r="A49" s="26" t="s">
        <v>347</v>
      </c>
      <c r="B49" s="53"/>
      <c r="C49" s="39" t="s">
        <v>924</v>
      </c>
      <c r="D49" s="39" t="s">
        <v>694</v>
      </c>
      <c r="E49" s="47" t="s">
        <v>1292</v>
      </c>
      <c r="F49" s="48">
        <v>592.02</v>
      </c>
      <c r="G49" s="49" t="s">
        <v>743</v>
      </c>
    </row>
    <row r="50" spans="1:9" x14ac:dyDescent="0.3">
      <c r="A50" s="26" t="s">
        <v>204</v>
      </c>
      <c r="B50" s="38" t="s">
        <v>155</v>
      </c>
      <c r="C50" s="39" t="s">
        <v>925</v>
      </c>
      <c r="D50" s="39" t="s">
        <v>567</v>
      </c>
      <c r="E50" s="40" t="s">
        <v>781</v>
      </c>
      <c r="F50" s="118">
        <v>143.32</v>
      </c>
      <c r="G50" s="42" t="s">
        <v>757</v>
      </c>
    </row>
    <row r="51" spans="1:9" x14ac:dyDescent="0.3">
      <c r="A51" s="26" t="s">
        <v>79</v>
      </c>
      <c r="B51" s="38" t="s">
        <v>8</v>
      </c>
      <c r="C51" s="39" t="s">
        <v>926</v>
      </c>
      <c r="D51" s="39" t="s">
        <v>473</v>
      </c>
      <c r="E51" s="40" t="s">
        <v>80</v>
      </c>
      <c r="F51" s="41">
        <v>70.67</v>
      </c>
      <c r="G51" s="42" t="s">
        <v>743</v>
      </c>
    </row>
    <row r="52" spans="1:9" x14ac:dyDescent="0.3">
      <c r="A52" s="26" t="s">
        <v>104</v>
      </c>
      <c r="B52" s="38" t="s">
        <v>8</v>
      </c>
      <c r="C52" s="39" t="s">
        <v>927</v>
      </c>
      <c r="D52" s="39" t="s">
        <v>492</v>
      </c>
      <c r="E52" s="40" t="s">
        <v>782</v>
      </c>
      <c r="F52" s="41">
        <v>91.53</v>
      </c>
      <c r="G52" s="42" t="s">
        <v>743</v>
      </c>
    </row>
    <row r="53" spans="1:9" x14ac:dyDescent="0.3">
      <c r="A53" s="26" t="s">
        <v>317</v>
      </c>
      <c r="B53" s="38" t="s">
        <v>161</v>
      </c>
      <c r="C53" s="39" t="s">
        <v>928</v>
      </c>
      <c r="D53" s="39" t="s">
        <v>668</v>
      </c>
      <c r="E53" s="40" t="s">
        <v>1329</v>
      </c>
      <c r="F53" s="41">
        <v>98.79</v>
      </c>
      <c r="G53" s="42" t="s">
        <v>760</v>
      </c>
    </row>
    <row r="54" spans="1:9" x14ac:dyDescent="0.3">
      <c r="A54" s="26" t="s">
        <v>1242</v>
      </c>
      <c r="B54" s="38" t="s">
        <v>8</v>
      </c>
      <c r="C54" s="58" t="s">
        <v>1225</v>
      </c>
      <c r="D54" s="57" t="s">
        <v>760</v>
      </c>
      <c r="E54" s="59" t="s">
        <v>1277</v>
      </c>
      <c r="F54" s="100">
        <v>75</v>
      </c>
      <c r="G54" s="58" t="s">
        <v>760</v>
      </c>
      <c r="H54" s="60" t="s">
        <v>1250</v>
      </c>
      <c r="I54" s="28" t="s">
        <v>1330</v>
      </c>
    </row>
    <row r="55" spans="1:9" x14ac:dyDescent="0.3">
      <c r="A55" s="26" t="s">
        <v>348</v>
      </c>
      <c r="B55" s="38" t="s">
        <v>8</v>
      </c>
      <c r="C55" s="39" t="s">
        <v>929</v>
      </c>
      <c r="D55" s="39" t="s">
        <v>695</v>
      </c>
      <c r="E55" s="47" t="s">
        <v>349</v>
      </c>
      <c r="F55" s="48">
        <v>13.85</v>
      </c>
      <c r="G55" s="49" t="s">
        <v>743</v>
      </c>
    </row>
    <row r="56" spans="1:9" x14ac:dyDescent="0.3">
      <c r="A56" s="26" t="s">
        <v>89</v>
      </c>
      <c r="B56" s="38" t="s">
        <v>8</v>
      </c>
      <c r="C56" s="39" t="s">
        <v>930</v>
      </c>
      <c r="D56" s="39" t="s">
        <v>479</v>
      </c>
      <c r="E56" s="40" t="s">
        <v>783</v>
      </c>
      <c r="F56" s="41">
        <v>90.5</v>
      </c>
      <c r="G56" s="42" t="s">
        <v>743</v>
      </c>
    </row>
    <row r="57" spans="1:9" x14ac:dyDescent="0.3">
      <c r="A57" s="26" t="s">
        <v>156</v>
      </c>
      <c r="B57" s="38" t="s">
        <v>8</v>
      </c>
      <c r="C57" s="39" t="s">
        <v>931</v>
      </c>
      <c r="D57" s="39" t="s">
        <v>529</v>
      </c>
      <c r="E57" s="40" t="s">
        <v>157</v>
      </c>
      <c r="F57" s="41">
        <v>175.88</v>
      </c>
      <c r="G57" s="42" t="s">
        <v>743</v>
      </c>
    </row>
    <row r="58" spans="1:9" x14ac:dyDescent="0.3">
      <c r="A58" s="56" t="s">
        <v>1243</v>
      </c>
      <c r="B58" s="57" t="s">
        <v>1226</v>
      </c>
      <c r="C58" s="58" t="s">
        <v>1274</v>
      </c>
      <c r="D58" s="57" t="s">
        <v>756</v>
      </c>
      <c r="E58" s="59" t="s">
        <v>1335</v>
      </c>
      <c r="F58" s="100">
        <v>4.4000000000000004</v>
      </c>
      <c r="G58" s="58" t="s">
        <v>1220</v>
      </c>
      <c r="H58" s="60" t="s">
        <v>1250</v>
      </c>
      <c r="I58" s="28" t="s">
        <v>1330</v>
      </c>
    </row>
    <row r="59" spans="1:9" x14ac:dyDescent="0.3">
      <c r="A59" s="26" t="s">
        <v>38</v>
      </c>
      <c r="B59" s="38" t="s">
        <v>8</v>
      </c>
      <c r="C59" s="39" t="s">
        <v>932</v>
      </c>
      <c r="D59" s="39" t="s">
        <v>439</v>
      </c>
      <c r="E59" s="40" t="s">
        <v>784</v>
      </c>
      <c r="F59" s="41">
        <v>46.89</v>
      </c>
      <c r="G59" s="42" t="s">
        <v>743</v>
      </c>
    </row>
    <row r="60" spans="1:9" x14ac:dyDescent="0.3">
      <c r="A60" s="26" t="s">
        <v>29</v>
      </c>
      <c r="B60" s="38" t="s">
        <v>8</v>
      </c>
      <c r="C60" s="39" t="s">
        <v>933</v>
      </c>
      <c r="D60" s="39" t="s">
        <v>428</v>
      </c>
      <c r="E60" s="40" t="s">
        <v>785</v>
      </c>
      <c r="F60" s="41">
        <v>125.1</v>
      </c>
      <c r="G60" s="42" t="s">
        <v>743</v>
      </c>
    </row>
    <row r="61" spans="1:9" x14ac:dyDescent="0.3">
      <c r="A61" s="26" t="s">
        <v>102</v>
      </c>
      <c r="B61" s="38" t="s">
        <v>8</v>
      </c>
      <c r="C61" s="39" t="s">
        <v>934</v>
      </c>
      <c r="D61" s="39" t="s">
        <v>490</v>
      </c>
      <c r="E61" s="40" t="s">
        <v>786</v>
      </c>
      <c r="F61" s="41">
        <v>6.46</v>
      </c>
      <c r="G61" s="42" t="s">
        <v>743</v>
      </c>
    </row>
    <row r="62" spans="1:9" x14ac:dyDescent="0.3">
      <c r="A62" s="26" t="s">
        <v>103</v>
      </c>
      <c r="B62" s="38" t="s">
        <v>8</v>
      </c>
      <c r="C62" s="39" t="s">
        <v>935</v>
      </c>
      <c r="D62" s="39" t="s">
        <v>491</v>
      </c>
      <c r="E62" s="40" t="s">
        <v>787</v>
      </c>
      <c r="F62" s="41">
        <v>10.07</v>
      </c>
      <c r="G62" s="42" t="s">
        <v>743</v>
      </c>
    </row>
    <row r="63" spans="1:9" x14ac:dyDescent="0.3">
      <c r="A63" s="26" t="s">
        <v>318</v>
      </c>
      <c r="B63" s="38" t="s">
        <v>161</v>
      </c>
      <c r="C63" s="39" t="s">
        <v>936</v>
      </c>
      <c r="D63" s="39" t="s">
        <v>669</v>
      </c>
      <c r="E63" s="40" t="s">
        <v>319</v>
      </c>
      <c r="F63" s="41">
        <v>35.83</v>
      </c>
      <c r="G63" s="42" t="s">
        <v>743</v>
      </c>
    </row>
    <row r="64" spans="1:9" x14ac:dyDescent="0.3">
      <c r="A64" s="26" t="s">
        <v>65</v>
      </c>
      <c r="B64" s="38" t="s">
        <v>8</v>
      </c>
      <c r="C64" s="39" t="s">
        <v>937</v>
      </c>
      <c r="D64" s="39" t="s">
        <v>463</v>
      </c>
      <c r="E64" s="40" t="s">
        <v>66</v>
      </c>
      <c r="F64" s="41">
        <v>190.26</v>
      </c>
      <c r="G64" s="42" t="s">
        <v>743</v>
      </c>
    </row>
    <row r="65" spans="1:9" x14ac:dyDescent="0.3">
      <c r="A65" s="26" t="s">
        <v>166</v>
      </c>
      <c r="B65" s="38" t="s">
        <v>161</v>
      </c>
      <c r="C65" s="39" t="s">
        <v>938</v>
      </c>
      <c r="D65" s="39" t="s">
        <v>535</v>
      </c>
      <c r="E65" s="46" t="s">
        <v>167</v>
      </c>
      <c r="F65" s="41">
        <v>488.4</v>
      </c>
      <c r="G65" s="42" t="s">
        <v>760</v>
      </c>
    </row>
    <row r="66" spans="1:9" x14ac:dyDescent="0.3">
      <c r="A66" s="26" t="s">
        <v>168</v>
      </c>
      <c r="B66" s="38" t="s">
        <v>161</v>
      </c>
      <c r="C66" s="39" t="s">
        <v>939</v>
      </c>
      <c r="D66" s="39" t="s">
        <v>536</v>
      </c>
      <c r="E66" s="46" t="s">
        <v>169</v>
      </c>
      <c r="F66" s="41">
        <v>492.47</v>
      </c>
      <c r="G66" s="42" t="s">
        <v>760</v>
      </c>
    </row>
    <row r="67" spans="1:9" x14ac:dyDescent="0.3">
      <c r="A67" s="26" t="s">
        <v>109</v>
      </c>
      <c r="B67" s="38" t="s">
        <v>110</v>
      </c>
      <c r="C67" s="39" t="s">
        <v>940</v>
      </c>
      <c r="D67" s="39" t="s">
        <v>496</v>
      </c>
      <c r="E67" s="47" t="s">
        <v>788</v>
      </c>
      <c r="F67" s="41">
        <v>3.86</v>
      </c>
      <c r="G67" s="42" t="s">
        <v>756</v>
      </c>
    </row>
    <row r="68" spans="1:9" x14ac:dyDescent="0.3">
      <c r="A68" s="26" t="s">
        <v>14</v>
      </c>
      <c r="B68" s="38" t="s">
        <v>8</v>
      </c>
      <c r="C68" s="39" t="s">
        <v>941</v>
      </c>
      <c r="D68" s="39" t="s">
        <v>411</v>
      </c>
      <c r="E68" s="40" t="s">
        <v>789</v>
      </c>
      <c r="F68" s="41">
        <v>118.33</v>
      </c>
      <c r="G68" s="42" t="s">
        <v>743</v>
      </c>
    </row>
    <row r="69" spans="1:9" x14ac:dyDescent="0.3">
      <c r="A69" s="26" t="s">
        <v>325</v>
      </c>
      <c r="B69" s="38" t="s">
        <v>8</v>
      </c>
      <c r="C69" s="39" t="s">
        <v>942</v>
      </c>
      <c r="D69" s="39" t="s">
        <v>674</v>
      </c>
      <c r="E69" s="40" t="s">
        <v>790</v>
      </c>
      <c r="F69" s="41">
        <v>43.49</v>
      </c>
      <c r="G69" s="42" t="s">
        <v>760</v>
      </c>
    </row>
    <row r="70" spans="1:9" x14ac:dyDescent="0.3">
      <c r="A70" s="26" t="s">
        <v>303</v>
      </c>
      <c r="B70" s="38" t="s">
        <v>155</v>
      </c>
      <c r="C70" s="39" t="s">
        <v>943</v>
      </c>
      <c r="D70" s="39" t="s">
        <v>658</v>
      </c>
      <c r="E70" s="40" t="s">
        <v>304</v>
      </c>
      <c r="F70" s="41">
        <v>34.659999999999997</v>
      </c>
      <c r="G70" s="42" t="s">
        <v>743</v>
      </c>
    </row>
    <row r="71" spans="1:9" x14ac:dyDescent="0.3">
      <c r="A71" s="26" t="s">
        <v>4</v>
      </c>
      <c r="B71" s="38" t="s">
        <v>6</v>
      </c>
      <c r="C71" s="39" t="s">
        <v>944</v>
      </c>
      <c r="D71" s="39" t="s">
        <v>406</v>
      </c>
      <c r="E71" s="40" t="s">
        <v>5</v>
      </c>
      <c r="F71" s="41">
        <v>7.13</v>
      </c>
      <c r="G71" s="42" t="s">
        <v>743</v>
      </c>
    </row>
    <row r="72" spans="1:9" x14ac:dyDescent="0.3">
      <c r="A72" s="26" t="s">
        <v>313</v>
      </c>
      <c r="B72" s="38" t="s">
        <v>8</v>
      </c>
      <c r="C72" s="39" t="s">
        <v>945</v>
      </c>
      <c r="D72" s="39" t="s">
        <v>666</v>
      </c>
      <c r="E72" s="40" t="s">
        <v>314</v>
      </c>
      <c r="F72" s="41">
        <v>6.28</v>
      </c>
      <c r="G72" s="42" t="s">
        <v>743</v>
      </c>
    </row>
    <row r="73" spans="1:9" x14ac:dyDescent="0.3">
      <c r="A73" s="26" t="s">
        <v>301</v>
      </c>
      <c r="B73" s="38" t="s">
        <v>155</v>
      </c>
      <c r="C73" s="39" t="s">
        <v>946</v>
      </c>
      <c r="D73" s="39" t="s">
        <v>657</v>
      </c>
      <c r="E73" s="40" t="s">
        <v>302</v>
      </c>
      <c r="F73" s="41">
        <v>20.03</v>
      </c>
      <c r="G73" s="42" t="s">
        <v>743</v>
      </c>
    </row>
    <row r="74" spans="1:9" x14ac:dyDescent="0.3">
      <c r="A74" s="26" t="s">
        <v>17</v>
      </c>
      <c r="B74" s="38" t="s">
        <v>8</v>
      </c>
      <c r="C74" s="39" t="s">
        <v>947</v>
      </c>
      <c r="D74" s="39" t="s">
        <v>414</v>
      </c>
      <c r="E74" s="40" t="s">
        <v>791</v>
      </c>
      <c r="F74" s="41">
        <v>68.489999999999995</v>
      </c>
      <c r="G74" s="42" t="s">
        <v>743</v>
      </c>
    </row>
    <row r="75" spans="1:9" x14ac:dyDescent="0.3">
      <c r="A75" s="26" t="s">
        <v>174</v>
      </c>
      <c r="B75" s="38" t="s">
        <v>8</v>
      </c>
      <c r="C75" s="39" t="s">
        <v>948</v>
      </c>
      <c r="D75" s="39" t="s">
        <v>540</v>
      </c>
      <c r="E75" s="54" t="s">
        <v>171</v>
      </c>
      <c r="F75" s="41">
        <v>525.79999999999995</v>
      </c>
      <c r="G75" s="42" t="s">
        <v>761</v>
      </c>
    </row>
    <row r="76" spans="1:9" x14ac:dyDescent="0.3">
      <c r="A76" s="56" t="s">
        <v>1244</v>
      </c>
      <c r="B76" s="61"/>
      <c r="C76" s="58" t="s">
        <v>1227</v>
      </c>
      <c r="D76" s="57" t="s">
        <v>743</v>
      </c>
      <c r="E76" s="59" t="s">
        <v>1278</v>
      </c>
      <c r="F76" s="100">
        <v>190.47</v>
      </c>
      <c r="G76" s="58" t="s">
        <v>743</v>
      </c>
      <c r="H76" s="60" t="s">
        <v>1250</v>
      </c>
      <c r="I76" s="28" t="s">
        <v>1330</v>
      </c>
    </row>
    <row r="77" spans="1:9" x14ac:dyDescent="0.3">
      <c r="A77" s="26" t="s">
        <v>75</v>
      </c>
      <c r="B77" s="38" t="s">
        <v>8</v>
      </c>
      <c r="C77" s="39" t="s">
        <v>949</v>
      </c>
      <c r="D77" s="39" t="s">
        <v>470</v>
      </c>
      <c r="E77" s="40" t="s">
        <v>76</v>
      </c>
      <c r="F77" s="41">
        <v>22.02</v>
      </c>
      <c r="G77" s="42" t="s">
        <v>743</v>
      </c>
    </row>
    <row r="78" spans="1:9" x14ac:dyDescent="0.3">
      <c r="A78" s="26" t="s">
        <v>173</v>
      </c>
      <c r="B78" s="38" t="s">
        <v>8</v>
      </c>
      <c r="C78" s="39" t="s">
        <v>950</v>
      </c>
      <c r="D78" s="39" t="s">
        <v>539</v>
      </c>
      <c r="E78" s="40" t="s">
        <v>171</v>
      </c>
      <c r="F78" s="41">
        <v>443.27</v>
      </c>
      <c r="G78" s="42" t="s">
        <v>761</v>
      </c>
    </row>
    <row r="79" spans="1:9" x14ac:dyDescent="0.3">
      <c r="A79" s="26" t="s">
        <v>172</v>
      </c>
      <c r="B79" s="38" t="s">
        <v>8</v>
      </c>
      <c r="C79" s="39" t="s">
        <v>951</v>
      </c>
      <c r="D79" s="39" t="s">
        <v>538</v>
      </c>
      <c r="E79" s="40" t="s">
        <v>171</v>
      </c>
      <c r="F79" s="41">
        <v>310.94</v>
      </c>
      <c r="G79" s="42" t="s">
        <v>761</v>
      </c>
    </row>
    <row r="80" spans="1:9" x14ac:dyDescent="0.3">
      <c r="A80" s="26" t="s">
        <v>98</v>
      </c>
      <c r="B80" s="38" t="s">
        <v>8</v>
      </c>
      <c r="C80" s="39" t="s">
        <v>952</v>
      </c>
      <c r="D80" s="39" t="s">
        <v>487</v>
      </c>
      <c r="E80" s="40" t="s">
        <v>99</v>
      </c>
      <c r="F80" s="41">
        <v>33.020000000000003</v>
      </c>
      <c r="G80" s="42" t="s">
        <v>743</v>
      </c>
    </row>
    <row r="81" spans="1:9" x14ac:dyDescent="0.3">
      <c r="A81" s="26" t="s">
        <v>350</v>
      </c>
      <c r="B81" s="38" t="s">
        <v>351</v>
      </c>
      <c r="C81" s="39" t="s">
        <v>953</v>
      </c>
      <c r="D81" s="39" t="s">
        <v>696</v>
      </c>
      <c r="E81" s="47" t="s">
        <v>792</v>
      </c>
      <c r="F81" s="48">
        <v>1.73</v>
      </c>
      <c r="G81" s="49" t="s">
        <v>743</v>
      </c>
    </row>
    <row r="82" spans="1:9" x14ac:dyDescent="0.3">
      <c r="A82" s="26" t="s">
        <v>97</v>
      </c>
      <c r="B82" s="38" t="s">
        <v>8</v>
      </c>
      <c r="C82" s="39" t="s">
        <v>954</v>
      </c>
      <c r="D82" s="39" t="s">
        <v>486</v>
      </c>
      <c r="E82" s="40" t="s">
        <v>793</v>
      </c>
      <c r="F82" s="41">
        <v>17.87</v>
      </c>
      <c r="G82" s="42" t="s">
        <v>759</v>
      </c>
    </row>
    <row r="83" spans="1:9" x14ac:dyDescent="0.3">
      <c r="A83" s="26" t="s">
        <v>90</v>
      </c>
      <c r="B83" s="38" t="s">
        <v>8</v>
      </c>
      <c r="C83" s="39" t="s">
        <v>955</v>
      </c>
      <c r="D83" s="39" t="s">
        <v>480</v>
      </c>
      <c r="E83" s="40" t="s">
        <v>794</v>
      </c>
      <c r="F83" s="41">
        <v>28.54</v>
      </c>
      <c r="G83" s="42" t="s">
        <v>759</v>
      </c>
    </row>
    <row r="84" spans="1:9" x14ac:dyDescent="0.3">
      <c r="A84" s="26" t="s">
        <v>176</v>
      </c>
      <c r="B84" s="38" t="s">
        <v>8</v>
      </c>
      <c r="C84" s="39" t="s">
        <v>956</v>
      </c>
      <c r="D84" s="39" t="s">
        <v>542</v>
      </c>
      <c r="E84" s="40" t="s">
        <v>171</v>
      </c>
      <c r="F84" s="41">
        <v>83.54</v>
      </c>
      <c r="G84" s="42" t="s">
        <v>761</v>
      </c>
    </row>
    <row r="85" spans="1:9" x14ac:dyDescent="0.3">
      <c r="A85" s="26" t="s">
        <v>95</v>
      </c>
      <c r="B85" s="38" t="s">
        <v>8</v>
      </c>
      <c r="C85" s="39" t="s">
        <v>957</v>
      </c>
      <c r="D85" s="39" t="s">
        <v>484</v>
      </c>
      <c r="E85" s="40" t="s">
        <v>795</v>
      </c>
      <c r="F85" s="41">
        <v>32.619999999999997</v>
      </c>
      <c r="G85" s="42" t="s">
        <v>759</v>
      </c>
    </row>
    <row r="86" spans="1:9" x14ac:dyDescent="0.3">
      <c r="A86" s="26" t="s">
        <v>185</v>
      </c>
      <c r="B86" s="38" t="s">
        <v>8</v>
      </c>
      <c r="C86" s="39" t="s">
        <v>958</v>
      </c>
      <c r="D86" s="39" t="s">
        <v>551</v>
      </c>
      <c r="E86" s="40" t="s">
        <v>171</v>
      </c>
      <c r="F86" s="41">
        <v>400.91</v>
      </c>
      <c r="G86" s="42" t="s">
        <v>761</v>
      </c>
    </row>
    <row r="87" spans="1:9" x14ac:dyDescent="0.3">
      <c r="A87" s="56" t="s">
        <v>1313</v>
      </c>
      <c r="B87" s="61"/>
      <c r="C87" s="58" t="s">
        <v>1228</v>
      </c>
      <c r="D87" s="57" t="s">
        <v>1220</v>
      </c>
      <c r="E87" s="59" t="s">
        <v>1333</v>
      </c>
      <c r="F87" s="100">
        <v>3.96</v>
      </c>
      <c r="G87" s="58" t="s">
        <v>1220</v>
      </c>
      <c r="H87" s="60" t="s">
        <v>1250</v>
      </c>
      <c r="I87" s="28" t="s">
        <v>1330</v>
      </c>
    </row>
    <row r="88" spans="1:9" x14ac:dyDescent="0.3">
      <c r="A88" s="56" t="s">
        <v>1245</v>
      </c>
      <c r="B88" s="57"/>
      <c r="C88" s="58" t="s">
        <v>1229</v>
      </c>
      <c r="D88" s="57" t="s">
        <v>1220</v>
      </c>
      <c r="E88" s="59" t="s">
        <v>1334</v>
      </c>
      <c r="F88" s="100">
        <v>4.88</v>
      </c>
      <c r="G88" s="58" t="s">
        <v>1220</v>
      </c>
      <c r="H88" s="60" t="s">
        <v>1250</v>
      </c>
      <c r="I88" s="28" t="s">
        <v>1330</v>
      </c>
    </row>
    <row r="89" spans="1:9" x14ac:dyDescent="0.3">
      <c r="A89" s="26" t="s">
        <v>37</v>
      </c>
      <c r="B89" s="38" t="s">
        <v>8</v>
      </c>
      <c r="C89" s="39" t="s">
        <v>959</v>
      </c>
      <c r="D89" s="39" t="s">
        <v>438</v>
      </c>
      <c r="E89" s="40" t="s">
        <v>796</v>
      </c>
      <c r="F89" s="41">
        <v>16.53</v>
      </c>
      <c r="G89" s="42" t="s">
        <v>743</v>
      </c>
    </row>
    <row r="90" spans="1:9" x14ac:dyDescent="0.3">
      <c r="A90" s="26" t="s">
        <v>60</v>
      </c>
      <c r="B90" s="38" t="s">
        <v>8</v>
      </c>
      <c r="C90" s="39" t="s">
        <v>960</v>
      </c>
      <c r="D90" s="39" t="s">
        <v>459</v>
      </c>
      <c r="E90" s="40" t="s">
        <v>1485</v>
      </c>
      <c r="F90" s="41">
        <v>27.04</v>
      </c>
      <c r="G90" s="42" t="s">
        <v>743</v>
      </c>
    </row>
    <row r="91" spans="1:9" x14ac:dyDescent="0.3">
      <c r="A91" s="26" t="s">
        <v>21</v>
      </c>
      <c r="B91" s="38" t="s">
        <v>8</v>
      </c>
      <c r="C91" s="39" t="s">
        <v>961</v>
      </c>
      <c r="D91" s="39" t="s">
        <v>419</v>
      </c>
      <c r="E91" s="40" t="s">
        <v>1484</v>
      </c>
      <c r="F91" s="41">
        <v>11.85</v>
      </c>
      <c r="G91" s="42" t="s">
        <v>743</v>
      </c>
    </row>
    <row r="92" spans="1:9" x14ac:dyDescent="0.3">
      <c r="A92" s="26" t="s">
        <v>86</v>
      </c>
      <c r="B92" s="38" t="s">
        <v>8</v>
      </c>
      <c r="C92" s="39" t="s">
        <v>962</v>
      </c>
      <c r="D92" s="39" t="s">
        <v>477</v>
      </c>
      <c r="E92" s="40" t="s">
        <v>87</v>
      </c>
      <c r="F92" s="41">
        <v>7.13</v>
      </c>
      <c r="G92" s="42" t="s">
        <v>743</v>
      </c>
    </row>
    <row r="93" spans="1:9" x14ac:dyDescent="0.3">
      <c r="A93" s="26" t="s">
        <v>88</v>
      </c>
      <c r="B93" s="38" t="s">
        <v>8</v>
      </c>
      <c r="C93" s="39" t="s">
        <v>963</v>
      </c>
      <c r="D93" s="39" t="s">
        <v>478</v>
      </c>
      <c r="E93" s="40" t="s">
        <v>87</v>
      </c>
      <c r="F93" s="41">
        <v>9.65</v>
      </c>
      <c r="G93" s="42" t="s">
        <v>743</v>
      </c>
    </row>
    <row r="94" spans="1:9" x14ac:dyDescent="0.3">
      <c r="A94" s="56" t="s">
        <v>1272</v>
      </c>
      <c r="B94" s="57"/>
      <c r="C94" s="58">
        <v>2512272815</v>
      </c>
      <c r="D94" s="57"/>
      <c r="E94" s="59" t="s">
        <v>1523</v>
      </c>
      <c r="F94" s="100">
        <v>15.18</v>
      </c>
      <c r="G94" s="58" t="s">
        <v>756</v>
      </c>
      <c r="H94" s="60" t="s">
        <v>1358</v>
      </c>
      <c r="I94" s="28" t="s">
        <v>1330</v>
      </c>
    </row>
    <row r="95" spans="1:9" x14ac:dyDescent="0.3">
      <c r="A95" s="56" t="s">
        <v>1246</v>
      </c>
      <c r="B95" s="57" t="s">
        <v>1230</v>
      </c>
      <c r="C95" s="58" t="s">
        <v>1236</v>
      </c>
      <c r="D95" s="57" t="s">
        <v>743</v>
      </c>
      <c r="E95" s="59" t="s">
        <v>1524</v>
      </c>
      <c r="F95" s="100">
        <v>38.72</v>
      </c>
      <c r="G95" s="58" t="s">
        <v>743</v>
      </c>
      <c r="H95" s="60" t="s">
        <v>1250</v>
      </c>
      <c r="I95" s="28" t="s">
        <v>1330</v>
      </c>
    </row>
    <row r="96" spans="1:9" x14ac:dyDescent="0.3">
      <c r="A96" s="26" t="s">
        <v>299</v>
      </c>
      <c r="B96" s="38" t="s">
        <v>155</v>
      </c>
      <c r="C96" s="39" t="s">
        <v>964</v>
      </c>
      <c r="D96" s="39" t="s">
        <v>656</v>
      </c>
      <c r="E96" s="40" t="s">
        <v>300</v>
      </c>
      <c r="F96" s="41">
        <v>393.15</v>
      </c>
      <c r="G96" s="42" t="s">
        <v>743</v>
      </c>
    </row>
    <row r="97" spans="1:9" x14ac:dyDescent="0.3">
      <c r="A97" s="26" t="s">
        <v>294</v>
      </c>
      <c r="B97" s="38" t="s">
        <v>155</v>
      </c>
      <c r="C97" s="39" t="s">
        <v>965</v>
      </c>
      <c r="D97" s="39" t="s">
        <v>653</v>
      </c>
      <c r="E97" s="40" t="s">
        <v>295</v>
      </c>
      <c r="F97" s="41">
        <v>94.82</v>
      </c>
      <c r="G97" s="42" t="s">
        <v>743</v>
      </c>
    </row>
    <row r="98" spans="1:9" x14ac:dyDescent="0.3">
      <c r="A98" s="26" t="s">
        <v>296</v>
      </c>
      <c r="B98" s="38" t="s">
        <v>155</v>
      </c>
      <c r="C98" s="39" t="s">
        <v>966</v>
      </c>
      <c r="D98" s="39" t="s">
        <v>654</v>
      </c>
      <c r="E98" s="40" t="s">
        <v>297</v>
      </c>
      <c r="F98" s="41">
        <v>233.33</v>
      </c>
      <c r="G98" s="42" t="s">
        <v>743</v>
      </c>
    </row>
    <row r="99" spans="1:9" x14ac:dyDescent="0.3">
      <c r="A99" s="26" t="s">
        <v>298</v>
      </c>
      <c r="B99" s="38" t="s">
        <v>155</v>
      </c>
      <c r="C99" s="39" t="s">
        <v>967</v>
      </c>
      <c r="D99" s="39" t="s">
        <v>655</v>
      </c>
      <c r="E99" s="40" t="s">
        <v>295</v>
      </c>
      <c r="F99" s="41">
        <v>42.97</v>
      </c>
      <c r="G99" s="42" t="s">
        <v>743</v>
      </c>
    </row>
    <row r="100" spans="1:9" x14ac:dyDescent="0.3">
      <c r="A100" s="56" t="s">
        <v>1247</v>
      </c>
      <c r="B100" s="57" t="s">
        <v>1222</v>
      </c>
      <c r="C100" s="58" t="s">
        <v>1348</v>
      </c>
      <c r="D100" s="57" t="s">
        <v>760</v>
      </c>
      <c r="E100" s="59" t="s">
        <v>1349</v>
      </c>
      <c r="F100" s="100">
        <v>186.5</v>
      </c>
      <c r="G100" s="58" t="s">
        <v>760</v>
      </c>
      <c r="H100" s="60" t="s">
        <v>1250</v>
      </c>
      <c r="I100" s="28" t="s">
        <v>1330</v>
      </c>
    </row>
    <row r="101" spans="1:9" x14ac:dyDescent="0.3">
      <c r="A101" s="26" t="s">
        <v>71</v>
      </c>
      <c r="B101" s="38" t="s">
        <v>8</v>
      </c>
      <c r="C101" s="39" t="s">
        <v>968</v>
      </c>
      <c r="D101" s="39" t="s">
        <v>466</v>
      </c>
      <c r="E101" s="40" t="s">
        <v>70</v>
      </c>
      <c r="F101" s="41">
        <v>4.76</v>
      </c>
      <c r="G101" s="42" t="s">
        <v>757</v>
      </c>
    </row>
    <row r="102" spans="1:9" x14ac:dyDescent="0.3">
      <c r="A102" s="26" t="s">
        <v>69</v>
      </c>
      <c r="B102" s="38" t="s">
        <v>8</v>
      </c>
      <c r="C102" s="39" t="s">
        <v>969</v>
      </c>
      <c r="D102" s="39" t="s">
        <v>465</v>
      </c>
      <c r="E102" s="40" t="s">
        <v>70</v>
      </c>
      <c r="F102" s="118">
        <v>4.62</v>
      </c>
      <c r="G102" s="42" t="s">
        <v>757</v>
      </c>
    </row>
    <row r="103" spans="1:9" x14ac:dyDescent="0.3">
      <c r="A103" s="26" t="s">
        <v>72</v>
      </c>
      <c r="B103" s="38" t="s">
        <v>8</v>
      </c>
      <c r="C103" s="39" t="s">
        <v>970</v>
      </c>
      <c r="D103" s="39" t="s">
        <v>467</v>
      </c>
      <c r="E103" s="40" t="s">
        <v>70</v>
      </c>
      <c r="F103" s="41">
        <v>5.23</v>
      </c>
      <c r="G103" s="42" t="s">
        <v>757</v>
      </c>
    </row>
    <row r="104" spans="1:9" x14ac:dyDescent="0.3">
      <c r="A104" s="26" t="s">
        <v>170</v>
      </c>
      <c r="B104" s="38" t="s">
        <v>8</v>
      </c>
      <c r="C104" s="39" t="s">
        <v>971</v>
      </c>
      <c r="D104" s="39" t="s">
        <v>537</v>
      </c>
      <c r="E104" s="40" t="s">
        <v>171</v>
      </c>
      <c r="F104" s="41">
        <v>212.11</v>
      </c>
      <c r="G104" s="42" t="s">
        <v>761</v>
      </c>
    </row>
    <row r="105" spans="1:9" x14ac:dyDescent="0.3">
      <c r="A105" s="26" t="s">
        <v>368</v>
      </c>
      <c r="B105" s="38" t="s">
        <v>155</v>
      </c>
      <c r="C105" s="39" t="s">
        <v>972</v>
      </c>
      <c r="D105" s="39" t="s">
        <v>711</v>
      </c>
      <c r="E105" s="47" t="s">
        <v>369</v>
      </c>
      <c r="F105" s="48">
        <v>196.23</v>
      </c>
      <c r="G105" s="49" t="s">
        <v>743</v>
      </c>
    </row>
    <row r="106" spans="1:9" x14ac:dyDescent="0.3">
      <c r="A106" s="26" t="s">
        <v>370</v>
      </c>
      <c r="B106" s="38" t="s">
        <v>155</v>
      </c>
      <c r="C106" s="39" t="s">
        <v>973</v>
      </c>
      <c r="D106" s="39" t="s">
        <v>712</v>
      </c>
      <c r="E106" s="47" t="s">
        <v>371</v>
      </c>
      <c r="F106" s="48">
        <v>196.23</v>
      </c>
      <c r="G106" s="49" t="s">
        <v>743</v>
      </c>
    </row>
    <row r="107" spans="1:9" x14ac:dyDescent="0.3">
      <c r="A107" s="26" t="s">
        <v>372</v>
      </c>
      <c r="B107" s="38" t="s">
        <v>155</v>
      </c>
      <c r="C107" s="39" t="s">
        <v>974</v>
      </c>
      <c r="D107" s="39" t="s">
        <v>713</v>
      </c>
      <c r="E107" s="47" t="s">
        <v>373</v>
      </c>
      <c r="F107" s="48">
        <v>196.23</v>
      </c>
      <c r="G107" s="49" t="s">
        <v>743</v>
      </c>
    </row>
    <row r="108" spans="1:9" x14ac:dyDescent="0.3">
      <c r="A108" s="26" t="s">
        <v>374</v>
      </c>
      <c r="B108" s="38" t="s">
        <v>155</v>
      </c>
      <c r="C108" s="39" t="s">
        <v>975</v>
      </c>
      <c r="D108" s="39" t="s">
        <v>714</v>
      </c>
      <c r="E108" s="47" t="s">
        <v>375</v>
      </c>
      <c r="F108" s="48">
        <v>196.23</v>
      </c>
      <c r="G108" s="49" t="s">
        <v>743</v>
      </c>
    </row>
    <row r="109" spans="1:9" x14ac:dyDescent="0.3">
      <c r="A109" s="26" t="s">
        <v>107</v>
      </c>
      <c r="B109" s="38" t="s">
        <v>8</v>
      </c>
      <c r="C109" s="39" t="s">
        <v>976</v>
      </c>
      <c r="D109" s="39" t="s">
        <v>495</v>
      </c>
      <c r="E109" s="40" t="s">
        <v>108</v>
      </c>
      <c r="F109" s="41">
        <v>44.85</v>
      </c>
      <c r="G109" s="42" t="s">
        <v>743</v>
      </c>
    </row>
    <row r="110" spans="1:9" x14ac:dyDescent="0.3">
      <c r="A110" s="26" t="s">
        <v>212</v>
      </c>
      <c r="B110" s="38" t="s">
        <v>155</v>
      </c>
      <c r="C110" s="39" t="s">
        <v>977</v>
      </c>
      <c r="D110" s="39" t="s">
        <v>575</v>
      </c>
      <c r="E110" s="47" t="s">
        <v>797</v>
      </c>
      <c r="F110" s="41">
        <v>95.54</v>
      </c>
      <c r="G110" s="42" t="s">
        <v>743</v>
      </c>
    </row>
    <row r="111" spans="1:9" x14ac:dyDescent="0.3">
      <c r="A111" s="26" t="s">
        <v>213</v>
      </c>
      <c r="B111" s="38" t="s">
        <v>155</v>
      </c>
      <c r="C111" s="39" t="s">
        <v>978</v>
      </c>
      <c r="D111" s="39" t="s">
        <v>576</v>
      </c>
      <c r="E111" s="47" t="s">
        <v>798</v>
      </c>
      <c r="F111" s="41">
        <v>95.54</v>
      </c>
      <c r="G111" s="42" t="s">
        <v>743</v>
      </c>
    </row>
    <row r="112" spans="1:9" x14ac:dyDescent="0.3">
      <c r="A112" s="26" t="s">
        <v>184</v>
      </c>
      <c r="B112" s="38" t="s">
        <v>8</v>
      </c>
      <c r="C112" s="39" t="s">
        <v>979</v>
      </c>
      <c r="D112" s="39" t="s">
        <v>550</v>
      </c>
      <c r="E112" s="40" t="s">
        <v>171</v>
      </c>
      <c r="F112" s="41">
        <v>72.62</v>
      </c>
      <c r="G112" s="42" t="s">
        <v>761</v>
      </c>
    </row>
    <row r="113" spans="1:9" x14ac:dyDescent="0.3">
      <c r="A113" s="26" t="s">
        <v>377</v>
      </c>
      <c r="B113" s="38" t="s">
        <v>155</v>
      </c>
      <c r="C113" s="39" t="s">
        <v>980</v>
      </c>
      <c r="D113" s="39" t="s">
        <v>716</v>
      </c>
      <c r="E113" s="47" t="s">
        <v>378</v>
      </c>
      <c r="F113" s="48">
        <v>196.23</v>
      </c>
      <c r="G113" s="49" t="s">
        <v>743</v>
      </c>
    </row>
    <row r="114" spans="1:9" x14ac:dyDescent="0.3">
      <c r="A114" s="26" t="s">
        <v>379</v>
      </c>
      <c r="B114" s="38" t="s">
        <v>155</v>
      </c>
      <c r="C114" s="39" t="s">
        <v>981</v>
      </c>
      <c r="D114" s="39" t="s">
        <v>717</v>
      </c>
      <c r="E114" s="47" t="s">
        <v>380</v>
      </c>
      <c r="F114" s="48">
        <v>196.23</v>
      </c>
      <c r="G114" s="49" t="s">
        <v>743</v>
      </c>
    </row>
    <row r="115" spans="1:9" x14ac:dyDescent="0.3">
      <c r="A115" s="26" t="s">
        <v>381</v>
      </c>
      <c r="B115" s="38" t="s">
        <v>155</v>
      </c>
      <c r="C115" s="39" t="s">
        <v>982</v>
      </c>
      <c r="D115" s="39" t="s">
        <v>718</v>
      </c>
      <c r="E115" s="47" t="s">
        <v>382</v>
      </c>
      <c r="F115" s="48">
        <v>196.23</v>
      </c>
      <c r="G115" s="49" t="s">
        <v>743</v>
      </c>
    </row>
    <row r="116" spans="1:9" x14ac:dyDescent="0.3">
      <c r="A116" s="26" t="s">
        <v>383</v>
      </c>
      <c r="B116" s="38" t="s">
        <v>155</v>
      </c>
      <c r="C116" s="39" t="s">
        <v>983</v>
      </c>
      <c r="D116" s="39" t="s">
        <v>719</v>
      </c>
      <c r="E116" s="47" t="s">
        <v>384</v>
      </c>
      <c r="F116" s="48">
        <v>196.23</v>
      </c>
      <c r="G116" s="49" t="s">
        <v>743</v>
      </c>
    </row>
    <row r="117" spans="1:9" x14ac:dyDescent="0.3">
      <c r="A117" s="26" t="s">
        <v>385</v>
      </c>
      <c r="B117" s="38" t="s">
        <v>155</v>
      </c>
      <c r="C117" s="39" t="s">
        <v>984</v>
      </c>
      <c r="D117" s="39" t="s">
        <v>720</v>
      </c>
      <c r="E117" s="47" t="s">
        <v>386</v>
      </c>
      <c r="F117" s="48">
        <v>196.23</v>
      </c>
      <c r="G117" s="49" t="s">
        <v>743</v>
      </c>
    </row>
    <row r="118" spans="1:9" x14ac:dyDescent="0.3">
      <c r="A118" s="26" t="s">
        <v>201</v>
      </c>
      <c r="B118" s="38" t="s">
        <v>155</v>
      </c>
      <c r="C118" s="39" t="s">
        <v>985</v>
      </c>
      <c r="D118" s="39" t="s">
        <v>564</v>
      </c>
      <c r="E118" s="40" t="s">
        <v>799</v>
      </c>
      <c r="F118" s="41">
        <v>95.54</v>
      </c>
      <c r="G118" s="42" t="s">
        <v>743</v>
      </c>
    </row>
    <row r="119" spans="1:9" x14ac:dyDescent="0.3">
      <c r="A119" s="26" t="s">
        <v>388</v>
      </c>
      <c r="B119" s="38" t="s">
        <v>155</v>
      </c>
      <c r="C119" s="39" t="s">
        <v>986</v>
      </c>
      <c r="D119" s="39" t="s">
        <v>722</v>
      </c>
      <c r="E119" s="47" t="s">
        <v>389</v>
      </c>
      <c r="F119" s="48">
        <v>196.23</v>
      </c>
      <c r="G119" s="49" t="s">
        <v>743</v>
      </c>
    </row>
    <row r="120" spans="1:9" x14ac:dyDescent="0.3">
      <c r="A120" s="26" t="s">
        <v>9</v>
      </c>
      <c r="B120" s="38" t="s">
        <v>8</v>
      </c>
      <c r="C120" s="39" t="s">
        <v>987</v>
      </c>
      <c r="D120" s="39" t="s">
        <v>408</v>
      </c>
      <c r="E120" s="40" t="s">
        <v>10</v>
      </c>
      <c r="F120" s="41">
        <v>329.15</v>
      </c>
      <c r="G120" s="42" t="s">
        <v>743</v>
      </c>
    </row>
    <row r="121" spans="1:9" x14ac:dyDescent="0.3">
      <c r="A121" s="26" t="s">
        <v>390</v>
      </c>
      <c r="B121" s="38" t="s">
        <v>155</v>
      </c>
      <c r="C121" s="39" t="s">
        <v>988</v>
      </c>
      <c r="D121" s="39" t="s">
        <v>723</v>
      </c>
      <c r="E121" s="47" t="s">
        <v>391</v>
      </c>
      <c r="F121" s="48">
        <v>186.04</v>
      </c>
      <c r="G121" s="49" t="s">
        <v>743</v>
      </c>
    </row>
    <row r="122" spans="1:9" x14ac:dyDescent="0.3">
      <c r="A122" s="26" t="s">
        <v>7</v>
      </c>
      <c r="B122" s="38" t="s">
        <v>8</v>
      </c>
      <c r="C122" s="39" t="s">
        <v>989</v>
      </c>
      <c r="D122" s="39" t="s">
        <v>407</v>
      </c>
      <c r="E122" s="40" t="s">
        <v>1442</v>
      </c>
      <c r="F122" s="41">
        <v>152.55000000000001</v>
      </c>
      <c r="G122" s="42" t="s">
        <v>743</v>
      </c>
    </row>
    <row r="123" spans="1:9" x14ac:dyDescent="0.3">
      <c r="A123" s="26" t="s">
        <v>11</v>
      </c>
      <c r="B123" s="38" t="s">
        <v>8</v>
      </c>
      <c r="C123" s="39" t="s">
        <v>990</v>
      </c>
      <c r="D123" s="39" t="s">
        <v>409</v>
      </c>
      <c r="E123" s="40" t="s">
        <v>12</v>
      </c>
      <c r="F123" s="41">
        <v>604.36</v>
      </c>
      <c r="G123" s="42" t="s">
        <v>743</v>
      </c>
    </row>
    <row r="124" spans="1:9" x14ac:dyDescent="0.3">
      <c r="A124" s="56" t="s">
        <v>1283</v>
      </c>
      <c r="B124" s="57" t="s">
        <v>1224</v>
      </c>
      <c r="C124" s="58" t="s">
        <v>1233</v>
      </c>
      <c r="D124" s="57" t="s">
        <v>1234</v>
      </c>
      <c r="E124" s="59" t="s">
        <v>1259</v>
      </c>
      <c r="F124" s="100">
        <v>225</v>
      </c>
      <c r="G124" s="58" t="s">
        <v>1234</v>
      </c>
      <c r="H124" s="60" t="s">
        <v>1250</v>
      </c>
      <c r="I124" s="28" t="s">
        <v>1330</v>
      </c>
    </row>
    <row r="125" spans="1:9" x14ac:dyDescent="0.3">
      <c r="A125" s="26" t="s">
        <v>307</v>
      </c>
      <c r="B125" s="38" t="s">
        <v>155</v>
      </c>
      <c r="C125" s="39" t="s">
        <v>991</v>
      </c>
      <c r="D125" s="39" t="s">
        <v>661</v>
      </c>
      <c r="E125" s="40" t="s">
        <v>308</v>
      </c>
      <c r="F125" s="41">
        <v>18.55</v>
      </c>
      <c r="G125" s="42" t="s">
        <v>743</v>
      </c>
    </row>
    <row r="126" spans="1:9" x14ac:dyDescent="0.3">
      <c r="A126" s="26" t="s">
        <v>392</v>
      </c>
      <c r="B126" s="38" t="s">
        <v>155</v>
      </c>
      <c r="C126" s="39" t="s">
        <v>992</v>
      </c>
      <c r="D126" s="39" t="s">
        <v>724</v>
      </c>
      <c r="E126" s="47" t="s">
        <v>393</v>
      </c>
      <c r="F126" s="48">
        <v>196.23</v>
      </c>
      <c r="G126" s="49" t="s">
        <v>743</v>
      </c>
    </row>
    <row r="127" spans="1:9" x14ac:dyDescent="0.3">
      <c r="A127" s="26" t="s">
        <v>394</v>
      </c>
      <c r="B127" s="38" t="s">
        <v>155</v>
      </c>
      <c r="C127" s="39" t="s">
        <v>993</v>
      </c>
      <c r="D127" s="39" t="s">
        <v>725</v>
      </c>
      <c r="E127" s="47" t="s">
        <v>395</v>
      </c>
      <c r="F127" s="48">
        <v>196.23</v>
      </c>
      <c r="G127" s="49" t="s">
        <v>743</v>
      </c>
    </row>
    <row r="128" spans="1:9" x14ac:dyDescent="0.3">
      <c r="A128" s="26" t="s">
        <v>396</v>
      </c>
      <c r="B128" s="38" t="s">
        <v>155</v>
      </c>
      <c r="C128" s="39" t="s">
        <v>994</v>
      </c>
      <c r="D128" s="39" t="s">
        <v>726</v>
      </c>
      <c r="E128" s="47" t="s">
        <v>397</v>
      </c>
      <c r="F128" s="48">
        <v>196.23</v>
      </c>
      <c r="G128" s="49" t="s">
        <v>743</v>
      </c>
    </row>
    <row r="129" spans="1:7" x14ac:dyDescent="0.3">
      <c r="A129" s="26" t="s">
        <v>399</v>
      </c>
      <c r="B129" s="38" t="s">
        <v>155</v>
      </c>
      <c r="C129" s="39" t="s">
        <v>995</v>
      </c>
      <c r="D129" s="39" t="s">
        <v>728</v>
      </c>
      <c r="E129" s="47" t="s">
        <v>400</v>
      </c>
      <c r="F129" s="48">
        <v>196.23</v>
      </c>
      <c r="G129" s="49" t="s">
        <v>743</v>
      </c>
    </row>
    <row r="130" spans="1:7" x14ac:dyDescent="0.3">
      <c r="A130" s="26" t="s">
        <v>403</v>
      </c>
      <c r="B130" s="38" t="s">
        <v>155</v>
      </c>
      <c r="C130" s="39" t="s">
        <v>996</v>
      </c>
      <c r="D130" s="39" t="s">
        <v>730</v>
      </c>
      <c r="E130" s="47" t="s">
        <v>404</v>
      </c>
      <c r="F130" s="48">
        <v>196.23</v>
      </c>
      <c r="G130" s="49" t="s">
        <v>743</v>
      </c>
    </row>
    <row r="131" spans="1:7" x14ac:dyDescent="0.3">
      <c r="A131" s="26" t="s">
        <v>326</v>
      </c>
      <c r="B131" s="38" t="s">
        <v>8</v>
      </c>
      <c r="C131" s="39" t="s">
        <v>997</v>
      </c>
      <c r="D131" s="39" t="s">
        <v>675</v>
      </c>
      <c r="E131" s="40" t="s">
        <v>800</v>
      </c>
      <c r="F131" s="41">
        <v>21.06</v>
      </c>
      <c r="G131" s="42" t="s">
        <v>760</v>
      </c>
    </row>
    <row r="132" spans="1:7" x14ac:dyDescent="0.3">
      <c r="A132" s="26" t="s">
        <v>401</v>
      </c>
      <c r="B132" s="38" t="s">
        <v>155</v>
      </c>
      <c r="C132" s="39" t="s">
        <v>998</v>
      </c>
      <c r="D132" s="39" t="s">
        <v>729</v>
      </c>
      <c r="E132" s="47" t="s">
        <v>402</v>
      </c>
      <c r="F132" s="48">
        <v>196.23</v>
      </c>
      <c r="G132" s="49" t="s">
        <v>743</v>
      </c>
    </row>
    <row r="133" spans="1:7" x14ac:dyDescent="0.3">
      <c r="A133" s="26" t="s">
        <v>210</v>
      </c>
      <c r="B133" s="38" t="s">
        <v>155</v>
      </c>
      <c r="C133" s="39" t="s">
        <v>999</v>
      </c>
      <c r="D133" s="39" t="s">
        <v>573</v>
      </c>
      <c r="E133" s="47" t="s">
        <v>801</v>
      </c>
      <c r="F133" s="41">
        <v>95.54</v>
      </c>
      <c r="G133" s="42" t="s">
        <v>743</v>
      </c>
    </row>
    <row r="134" spans="1:7" x14ac:dyDescent="0.3">
      <c r="A134" s="26" t="s">
        <v>211</v>
      </c>
      <c r="B134" s="38" t="s">
        <v>155</v>
      </c>
      <c r="C134" s="39" t="s">
        <v>1000</v>
      </c>
      <c r="D134" s="39" t="s">
        <v>574</v>
      </c>
      <c r="E134" s="47" t="s">
        <v>802</v>
      </c>
      <c r="F134" s="41">
        <v>95.54</v>
      </c>
      <c r="G134" s="42" t="s">
        <v>743</v>
      </c>
    </row>
    <row r="135" spans="1:7" x14ac:dyDescent="0.3">
      <c r="A135" s="26" t="s">
        <v>376</v>
      </c>
      <c r="B135" s="38" t="s">
        <v>155</v>
      </c>
      <c r="C135" s="39" t="s">
        <v>1001</v>
      </c>
      <c r="D135" s="39" t="s">
        <v>715</v>
      </c>
      <c r="E135" s="47" t="s">
        <v>1423</v>
      </c>
      <c r="F135" s="48">
        <v>196.23</v>
      </c>
      <c r="G135" s="49" t="s">
        <v>743</v>
      </c>
    </row>
    <row r="136" spans="1:7" x14ac:dyDescent="0.3">
      <c r="A136" s="26" t="s">
        <v>387</v>
      </c>
      <c r="B136" s="38" t="s">
        <v>155</v>
      </c>
      <c r="C136" s="39" t="s">
        <v>1002</v>
      </c>
      <c r="D136" s="39" t="s">
        <v>721</v>
      </c>
      <c r="E136" s="47" t="s">
        <v>1424</v>
      </c>
      <c r="F136" s="48">
        <v>196.23</v>
      </c>
      <c r="G136" s="49" t="s">
        <v>743</v>
      </c>
    </row>
    <row r="137" spans="1:7" x14ac:dyDescent="0.3">
      <c r="A137" s="26" t="s">
        <v>398</v>
      </c>
      <c r="B137" s="38" t="s">
        <v>155</v>
      </c>
      <c r="C137" s="39" t="s">
        <v>1003</v>
      </c>
      <c r="D137" s="39" t="s">
        <v>727</v>
      </c>
      <c r="E137" s="47" t="s">
        <v>1425</v>
      </c>
      <c r="F137" s="48">
        <v>196.23</v>
      </c>
      <c r="G137" s="49" t="s">
        <v>743</v>
      </c>
    </row>
    <row r="138" spans="1:7" x14ac:dyDescent="0.3">
      <c r="A138" s="26" t="s">
        <v>195</v>
      </c>
      <c r="B138" s="38" t="s">
        <v>155</v>
      </c>
      <c r="C138" s="39" t="s">
        <v>1004</v>
      </c>
      <c r="D138" s="39" t="s">
        <v>558</v>
      </c>
      <c r="E138" s="47" t="s">
        <v>1426</v>
      </c>
      <c r="F138" s="41">
        <v>95.54</v>
      </c>
      <c r="G138" s="42" t="s">
        <v>743</v>
      </c>
    </row>
    <row r="139" spans="1:7" x14ac:dyDescent="0.3">
      <c r="A139" s="26" t="s">
        <v>196</v>
      </c>
      <c r="B139" s="38" t="s">
        <v>155</v>
      </c>
      <c r="C139" s="39" t="s">
        <v>1005</v>
      </c>
      <c r="D139" s="39" t="s">
        <v>559</v>
      </c>
      <c r="E139" s="47" t="s">
        <v>1427</v>
      </c>
      <c r="F139" s="41">
        <v>95.54</v>
      </c>
      <c r="G139" s="42" t="s">
        <v>743</v>
      </c>
    </row>
    <row r="140" spans="1:7" x14ac:dyDescent="0.3">
      <c r="A140" s="26" t="s">
        <v>197</v>
      </c>
      <c r="B140" s="38" t="s">
        <v>155</v>
      </c>
      <c r="C140" s="39" t="s">
        <v>742</v>
      </c>
      <c r="D140" s="39" t="s">
        <v>560</v>
      </c>
      <c r="E140" s="47" t="s">
        <v>1428</v>
      </c>
      <c r="F140" s="41">
        <v>95.54</v>
      </c>
      <c r="G140" s="42" t="s">
        <v>743</v>
      </c>
    </row>
    <row r="141" spans="1:7" x14ac:dyDescent="0.3">
      <c r="A141" s="26" t="s">
        <v>198</v>
      </c>
      <c r="B141" s="38" t="s">
        <v>155</v>
      </c>
      <c r="C141" s="39" t="s">
        <v>1006</v>
      </c>
      <c r="D141" s="39" t="s">
        <v>561</v>
      </c>
      <c r="E141" s="47" t="s">
        <v>1429</v>
      </c>
      <c r="F141" s="41">
        <v>95.54</v>
      </c>
      <c r="G141" s="42" t="s">
        <v>743</v>
      </c>
    </row>
    <row r="142" spans="1:7" x14ac:dyDescent="0.3">
      <c r="A142" s="26" t="s">
        <v>293</v>
      </c>
      <c r="B142" s="38" t="s">
        <v>155</v>
      </c>
      <c r="C142" s="39" t="s">
        <v>1007</v>
      </c>
      <c r="D142" s="39" t="s">
        <v>652</v>
      </c>
      <c r="E142" s="40" t="s">
        <v>1430</v>
      </c>
      <c r="F142" s="41">
        <v>9.66</v>
      </c>
      <c r="G142" s="42" t="s">
        <v>743</v>
      </c>
    </row>
    <row r="143" spans="1:7" x14ac:dyDescent="0.3">
      <c r="A143" s="26" t="s">
        <v>81</v>
      </c>
      <c r="B143" s="38" t="s">
        <v>8</v>
      </c>
      <c r="C143" s="39" t="s">
        <v>1008</v>
      </c>
      <c r="D143" s="39" t="s">
        <v>474</v>
      </c>
      <c r="E143" s="40" t="s">
        <v>1431</v>
      </c>
      <c r="F143" s="41">
        <v>5701.01</v>
      </c>
      <c r="G143" s="42" t="s">
        <v>743</v>
      </c>
    </row>
    <row r="144" spans="1:7" x14ac:dyDescent="0.3">
      <c r="A144" s="26" t="s">
        <v>159</v>
      </c>
      <c r="B144" s="38" t="s">
        <v>8</v>
      </c>
      <c r="C144" s="39" t="s">
        <v>1336</v>
      </c>
      <c r="D144" s="39" t="s">
        <v>531</v>
      </c>
      <c r="E144" s="40" t="s">
        <v>803</v>
      </c>
      <c r="F144" s="41">
        <v>214.65</v>
      </c>
      <c r="G144" s="42" t="s">
        <v>743</v>
      </c>
    </row>
    <row r="145" spans="1:7" x14ac:dyDescent="0.3">
      <c r="A145" s="26" t="s">
        <v>20</v>
      </c>
      <c r="B145" s="38" t="s">
        <v>8</v>
      </c>
      <c r="C145" s="39" t="s">
        <v>1009</v>
      </c>
      <c r="D145" s="39" t="s">
        <v>417</v>
      </c>
      <c r="E145" s="40" t="s">
        <v>1432</v>
      </c>
      <c r="F145" s="41">
        <v>27.11</v>
      </c>
      <c r="G145" s="42" t="s">
        <v>743</v>
      </c>
    </row>
    <row r="146" spans="1:7" x14ac:dyDescent="0.3">
      <c r="A146" s="26" t="s">
        <v>1264</v>
      </c>
      <c r="B146" s="38" t="s">
        <v>8</v>
      </c>
      <c r="C146" s="39" t="s">
        <v>1010</v>
      </c>
      <c r="D146" s="39" t="s">
        <v>418</v>
      </c>
      <c r="E146" s="40" t="s">
        <v>1433</v>
      </c>
      <c r="F146" s="41">
        <v>35.44</v>
      </c>
      <c r="G146" s="42" t="s">
        <v>743</v>
      </c>
    </row>
    <row r="147" spans="1:7" x14ac:dyDescent="0.3">
      <c r="A147" s="26" t="s">
        <v>19</v>
      </c>
      <c r="B147" s="38" t="s">
        <v>8</v>
      </c>
      <c r="C147" s="39" t="s">
        <v>1011</v>
      </c>
      <c r="D147" s="39" t="s">
        <v>416</v>
      </c>
      <c r="E147" s="40" t="s">
        <v>1434</v>
      </c>
      <c r="F147" s="41">
        <v>10.14</v>
      </c>
      <c r="G147" s="42" t="s">
        <v>743</v>
      </c>
    </row>
    <row r="148" spans="1:7" x14ac:dyDescent="0.3">
      <c r="A148" s="26" t="s">
        <v>18</v>
      </c>
      <c r="B148" s="38" t="s">
        <v>8</v>
      </c>
      <c r="C148" s="39" t="s">
        <v>1012</v>
      </c>
      <c r="D148" s="39" t="s">
        <v>415</v>
      </c>
      <c r="E148" s="40" t="s">
        <v>1435</v>
      </c>
      <c r="F148" s="41">
        <v>17.34</v>
      </c>
      <c r="G148" s="42" t="s">
        <v>743</v>
      </c>
    </row>
    <row r="149" spans="1:7" x14ac:dyDescent="0.3">
      <c r="A149" s="26" t="s">
        <v>131</v>
      </c>
      <c r="B149" s="38" t="s">
        <v>129</v>
      </c>
      <c r="C149" s="39" t="s">
        <v>1013</v>
      </c>
      <c r="D149" s="39" t="s">
        <v>511</v>
      </c>
      <c r="E149" s="40" t="s">
        <v>132</v>
      </c>
      <c r="F149" s="41">
        <v>54.94</v>
      </c>
      <c r="G149" s="42" t="s">
        <v>758</v>
      </c>
    </row>
    <row r="150" spans="1:7" x14ac:dyDescent="0.3">
      <c r="A150" s="26" t="s">
        <v>178</v>
      </c>
      <c r="B150" s="38" t="s">
        <v>8</v>
      </c>
      <c r="C150" s="39" t="s">
        <v>1014</v>
      </c>
      <c r="D150" s="39" t="s">
        <v>544</v>
      </c>
      <c r="E150" s="40" t="s">
        <v>1389</v>
      </c>
      <c r="F150" s="41">
        <v>112.44</v>
      </c>
      <c r="G150" s="42" t="s">
        <v>761</v>
      </c>
    </row>
    <row r="151" spans="1:7" x14ac:dyDescent="0.3">
      <c r="A151" s="26" t="s">
        <v>175</v>
      </c>
      <c r="B151" s="38" t="s">
        <v>8</v>
      </c>
      <c r="C151" s="39" t="s">
        <v>1015</v>
      </c>
      <c r="D151" s="39" t="s">
        <v>541</v>
      </c>
      <c r="E151" s="40" t="s">
        <v>1389</v>
      </c>
      <c r="F151" s="41">
        <v>176.6</v>
      </c>
      <c r="G151" s="42" t="s">
        <v>761</v>
      </c>
    </row>
    <row r="152" spans="1:7" x14ac:dyDescent="0.3">
      <c r="A152" s="26" t="s">
        <v>188</v>
      </c>
      <c r="B152" s="38" t="s">
        <v>8</v>
      </c>
      <c r="C152" s="39" t="s">
        <v>1016</v>
      </c>
      <c r="D152" s="39" t="s">
        <v>553</v>
      </c>
      <c r="E152" s="40" t="s">
        <v>1389</v>
      </c>
      <c r="F152" s="41">
        <v>93.77</v>
      </c>
      <c r="G152" s="42" t="s">
        <v>761</v>
      </c>
    </row>
    <row r="153" spans="1:7" x14ac:dyDescent="0.3">
      <c r="A153" s="26" t="s">
        <v>52</v>
      </c>
      <c r="B153" s="38" t="s">
        <v>8</v>
      </c>
      <c r="C153" s="39" t="s">
        <v>1017</v>
      </c>
      <c r="D153" s="39" t="s">
        <v>453</v>
      </c>
      <c r="E153" s="40" t="s">
        <v>1420</v>
      </c>
      <c r="F153" s="118">
        <v>96.79</v>
      </c>
      <c r="G153" s="42" t="s">
        <v>743</v>
      </c>
    </row>
    <row r="154" spans="1:7" x14ac:dyDescent="0.3">
      <c r="A154" s="26" t="s">
        <v>311</v>
      </c>
      <c r="B154" s="38" t="s">
        <v>155</v>
      </c>
      <c r="C154" s="39" t="s">
        <v>1018</v>
      </c>
      <c r="D154" s="39" t="s">
        <v>664</v>
      </c>
      <c r="E154" s="40" t="s">
        <v>804</v>
      </c>
      <c r="F154" s="41">
        <v>153.13999999999999</v>
      </c>
      <c r="G154" s="42" t="s">
        <v>743</v>
      </c>
    </row>
    <row r="155" spans="1:7" x14ac:dyDescent="0.3">
      <c r="A155" s="26" t="s">
        <v>309</v>
      </c>
      <c r="B155" s="38" t="s">
        <v>155</v>
      </c>
      <c r="C155" s="39" t="s">
        <v>1019</v>
      </c>
      <c r="D155" s="39" t="s">
        <v>662</v>
      </c>
      <c r="E155" s="40" t="s">
        <v>1421</v>
      </c>
      <c r="F155" s="41">
        <v>12.05</v>
      </c>
      <c r="G155" s="42" t="s">
        <v>743</v>
      </c>
    </row>
    <row r="156" spans="1:7" x14ac:dyDescent="0.3">
      <c r="A156" s="26" t="s">
        <v>310</v>
      </c>
      <c r="B156" s="38" t="s">
        <v>155</v>
      </c>
      <c r="C156" s="39" t="s">
        <v>1020</v>
      </c>
      <c r="D156" s="39" t="s">
        <v>663</v>
      </c>
      <c r="E156" s="40" t="s">
        <v>1422</v>
      </c>
      <c r="F156" s="41">
        <v>12.44</v>
      </c>
      <c r="G156" s="42" t="s">
        <v>743</v>
      </c>
    </row>
    <row r="157" spans="1:7" x14ac:dyDescent="0.3">
      <c r="A157" s="26" t="s">
        <v>312</v>
      </c>
      <c r="B157" s="38" t="s">
        <v>155</v>
      </c>
      <c r="C157" s="39" t="s">
        <v>1021</v>
      </c>
      <c r="D157" s="39" t="s">
        <v>665</v>
      </c>
      <c r="E157" s="40" t="s">
        <v>805</v>
      </c>
      <c r="F157" s="41">
        <v>503</v>
      </c>
      <c r="G157" s="42" t="s">
        <v>743</v>
      </c>
    </row>
    <row r="158" spans="1:7" x14ac:dyDescent="0.3">
      <c r="A158" s="26" t="s">
        <v>1265</v>
      </c>
      <c r="B158" s="38"/>
      <c r="C158" s="39" t="s">
        <v>1266</v>
      </c>
      <c r="D158" s="39"/>
      <c r="E158" s="40" t="s">
        <v>1267</v>
      </c>
      <c r="F158" s="118">
        <v>116.62</v>
      </c>
      <c r="G158" s="42" t="s">
        <v>743</v>
      </c>
    </row>
    <row r="159" spans="1:7" x14ac:dyDescent="0.3">
      <c r="A159" s="26" t="s">
        <v>67</v>
      </c>
      <c r="B159" s="38" t="s">
        <v>8</v>
      </c>
      <c r="C159" s="39" t="s">
        <v>1022</v>
      </c>
      <c r="D159" s="39" t="s">
        <v>464</v>
      </c>
      <c r="E159" s="40" t="s">
        <v>68</v>
      </c>
      <c r="F159" s="41">
        <v>50.62</v>
      </c>
      <c r="G159" s="55" t="s">
        <v>743</v>
      </c>
    </row>
    <row r="160" spans="1:7" x14ac:dyDescent="0.3">
      <c r="A160" s="26" t="s">
        <v>32</v>
      </c>
      <c r="B160" s="38" t="s">
        <v>8</v>
      </c>
      <c r="C160" s="39" t="s">
        <v>1023</v>
      </c>
      <c r="D160" s="39" t="s">
        <v>433</v>
      </c>
      <c r="E160" s="40" t="s">
        <v>806</v>
      </c>
      <c r="F160" s="41">
        <v>17.11</v>
      </c>
      <c r="G160" s="42" t="s">
        <v>743</v>
      </c>
    </row>
    <row r="161" spans="1:7" x14ac:dyDescent="0.3">
      <c r="A161" s="26" t="s">
        <v>121</v>
      </c>
      <c r="B161" s="38" t="s">
        <v>8</v>
      </c>
      <c r="C161" s="39" t="s">
        <v>1024</v>
      </c>
      <c r="D161" s="39" t="s">
        <v>504</v>
      </c>
      <c r="E161" s="47" t="s">
        <v>807</v>
      </c>
      <c r="F161" s="41">
        <v>57.15</v>
      </c>
      <c r="G161" s="42" t="s">
        <v>743</v>
      </c>
    </row>
    <row r="162" spans="1:7" x14ac:dyDescent="0.3">
      <c r="A162" s="26" t="s">
        <v>56</v>
      </c>
      <c r="B162" s="38" t="s">
        <v>8</v>
      </c>
      <c r="C162" s="39" t="s">
        <v>1025</v>
      </c>
      <c r="D162" s="39" t="s">
        <v>456</v>
      </c>
      <c r="E162" s="40" t="s">
        <v>808</v>
      </c>
      <c r="F162" s="41">
        <v>30.25</v>
      </c>
      <c r="G162" s="42" t="s">
        <v>743</v>
      </c>
    </row>
    <row r="163" spans="1:7" x14ac:dyDescent="0.3">
      <c r="A163" s="26" t="s">
        <v>63</v>
      </c>
      <c r="B163" s="38" t="s">
        <v>8</v>
      </c>
      <c r="C163" s="39" t="s">
        <v>1026</v>
      </c>
      <c r="D163" s="39" t="s">
        <v>462</v>
      </c>
      <c r="E163" s="40" t="s">
        <v>64</v>
      </c>
      <c r="F163" s="41">
        <v>99.82</v>
      </c>
      <c r="G163" s="42" t="s">
        <v>760</v>
      </c>
    </row>
    <row r="164" spans="1:7" x14ac:dyDescent="0.3">
      <c r="A164" s="26" t="s">
        <v>35</v>
      </c>
      <c r="B164" s="38" t="s">
        <v>8</v>
      </c>
      <c r="C164" s="39" t="s">
        <v>1027</v>
      </c>
      <c r="D164" s="39" t="s">
        <v>436</v>
      </c>
      <c r="E164" s="40" t="s">
        <v>809</v>
      </c>
      <c r="F164" s="41">
        <v>46.7</v>
      </c>
      <c r="G164" s="42" t="s">
        <v>743</v>
      </c>
    </row>
    <row r="165" spans="1:7" x14ac:dyDescent="0.3">
      <c r="A165" s="26" t="s">
        <v>43</v>
      </c>
      <c r="B165" s="38" t="s">
        <v>8</v>
      </c>
      <c r="C165" s="39" t="s">
        <v>1028</v>
      </c>
      <c r="D165" s="39" t="s">
        <v>444</v>
      </c>
      <c r="E165" s="40" t="s">
        <v>810</v>
      </c>
      <c r="F165" s="41">
        <v>16.739999999999998</v>
      </c>
      <c r="G165" s="42" t="s">
        <v>743</v>
      </c>
    </row>
    <row r="166" spans="1:7" x14ac:dyDescent="0.3">
      <c r="A166" s="26" t="s">
        <v>31</v>
      </c>
      <c r="B166" s="38" t="s">
        <v>8</v>
      </c>
      <c r="C166" s="39" t="s">
        <v>1029</v>
      </c>
      <c r="D166" s="39" t="s">
        <v>432</v>
      </c>
      <c r="E166" s="40" t="s">
        <v>811</v>
      </c>
      <c r="F166" s="41">
        <v>10.86</v>
      </c>
      <c r="G166" s="42" t="s">
        <v>743</v>
      </c>
    </row>
    <row r="167" spans="1:7" x14ac:dyDescent="0.3">
      <c r="A167" s="26" t="s">
        <v>53</v>
      </c>
      <c r="B167" s="38" t="s">
        <v>8</v>
      </c>
      <c r="C167" s="39" t="s">
        <v>1030</v>
      </c>
      <c r="D167" s="39" t="s">
        <v>454</v>
      </c>
      <c r="E167" s="40" t="s">
        <v>812</v>
      </c>
      <c r="F167" s="41">
        <v>37.299999999999997</v>
      </c>
      <c r="G167" s="42" t="s">
        <v>743</v>
      </c>
    </row>
    <row r="168" spans="1:7" x14ac:dyDescent="0.3">
      <c r="A168" s="26" t="s">
        <v>15</v>
      </c>
      <c r="B168" s="38" t="s">
        <v>8</v>
      </c>
      <c r="C168" s="39" t="s">
        <v>1031</v>
      </c>
      <c r="D168" s="39" t="s">
        <v>412</v>
      </c>
      <c r="E168" s="40" t="s">
        <v>813</v>
      </c>
      <c r="F168" s="41">
        <v>15.7</v>
      </c>
      <c r="G168" s="42" t="s">
        <v>743</v>
      </c>
    </row>
    <row r="169" spans="1:7" x14ac:dyDescent="0.3">
      <c r="A169" s="26" t="s">
        <v>111</v>
      </c>
      <c r="B169" s="38" t="s">
        <v>110</v>
      </c>
      <c r="C169" s="39" t="s">
        <v>1032</v>
      </c>
      <c r="D169" s="39" t="s">
        <v>497</v>
      </c>
      <c r="E169" s="47" t="s">
        <v>814</v>
      </c>
      <c r="F169" s="41">
        <v>14.35</v>
      </c>
      <c r="G169" s="42" t="s">
        <v>756</v>
      </c>
    </row>
    <row r="170" spans="1:7" x14ac:dyDescent="0.3">
      <c r="A170" s="26" t="s">
        <v>113</v>
      </c>
      <c r="B170" s="38" t="s">
        <v>110</v>
      </c>
      <c r="C170" s="39" t="s">
        <v>1033</v>
      </c>
      <c r="D170" s="39" t="s">
        <v>499</v>
      </c>
      <c r="E170" s="47" t="s">
        <v>815</v>
      </c>
      <c r="F170" s="41">
        <v>4.84</v>
      </c>
      <c r="G170" s="42" t="s">
        <v>756</v>
      </c>
    </row>
    <row r="171" spans="1:7" x14ac:dyDescent="0.3">
      <c r="A171" s="26" t="s">
        <v>286</v>
      </c>
      <c r="B171" s="38" t="s">
        <v>155</v>
      </c>
      <c r="C171" s="39" t="s">
        <v>1034</v>
      </c>
      <c r="D171" s="39" t="s">
        <v>646</v>
      </c>
      <c r="E171" s="40" t="s">
        <v>287</v>
      </c>
      <c r="F171" s="41">
        <v>94.55</v>
      </c>
      <c r="G171" s="42" t="s">
        <v>743</v>
      </c>
    </row>
    <row r="172" spans="1:7" x14ac:dyDescent="0.3">
      <c r="A172" s="26" t="s">
        <v>50</v>
      </c>
      <c r="B172" s="38" t="s">
        <v>8</v>
      </c>
      <c r="C172" s="39" t="s">
        <v>1035</v>
      </c>
      <c r="D172" s="39" t="s">
        <v>452</v>
      </c>
      <c r="E172" s="40" t="s">
        <v>51</v>
      </c>
      <c r="F172" s="41">
        <v>2399.9499999999998</v>
      </c>
      <c r="G172" s="42" t="s">
        <v>758</v>
      </c>
    </row>
    <row r="173" spans="1:7" x14ac:dyDescent="0.3">
      <c r="A173" s="26" t="s">
        <v>352</v>
      </c>
      <c r="B173" s="53"/>
      <c r="C173" s="39" t="s">
        <v>1036</v>
      </c>
      <c r="D173" s="39" t="s">
        <v>697</v>
      </c>
      <c r="E173" s="47" t="s">
        <v>353</v>
      </c>
      <c r="F173" s="48">
        <v>11.85</v>
      </c>
      <c r="G173" s="49" t="s">
        <v>743</v>
      </c>
    </row>
    <row r="174" spans="1:7" x14ac:dyDescent="0.3">
      <c r="A174" s="26" t="s">
        <v>182</v>
      </c>
      <c r="B174" s="38" t="s">
        <v>8</v>
      </c>
      <c r="C174" s="39" t="s">
        <v>1037</v>
      </c>
      <c r="D174" s="39" t="s">
        <v>548</v>
      </c>
      <c r="E174" s="40" t="s">
        <v>1389</v>
      </c>
      <c r="F174" s="41">
        <v>113.2</v>
      </c>
      <c r="G174" s="42" t="s">
        <v>761</v>
      </c>
    </row>
    <row r="175" spans="1:7" x14ac:dyDescent="0.3">
      <c r="A175" s="45" t="s">
        <v>119</v>
      </c>
      <c r="B175" s="38" t="s">
        <v>118</v>
      </c>
      <c r="C175" s="43" t="s">
        <v>1038</v>
      </c>
      <c r="D175" s="39" t="s">
        <v>503</v>
      </c>
      <c r="E175" s="40" t="s">
        <v>120</v>
      </c>
      <c r="F175" s="41">
        <v>12.54</v>
      </c>
      <c r="G175" s="42" t="s">
        <v>756</v>
      </c>
    </row>
    <row r="176" spans="1:7" x14ac:dyDescent="0.3">
      <c r="A176" s="26" t="s">
        <v>54</v>
      </c>
      <c r="B176" s="38" t="s">
        <v>8</v>
      </c>
      <c r="C176" s="39" t="s">
        <v>1039</v>
      </c>
      <c r="D176" s="39" t="s">
        <v>455</v>
      </c>
      <c r="E176" s="40" t="s">
        <v>55</v>
      </c>
      <c r="F176" s="41">
        <v>21.83</v>
      </c>
      <c r="G176" s="42" t="s">
        <v>743</v>
      </c>
    </row>
    <row r="177" spans="1:7" x14ac:dyDescent="0.3">
      <c r="A177" s="26" t="s">
        <v>30</v>
      </c>
      <c r="B177" s="38" t="s">
        <v>8</v>
      </c>
      <c r="C177" s="39" t="s">
        <v>1040</v>
      </c>
      <c r="D177" s="39" t="s">
        <v>431</v>
      </c>
      <c r="E177" s="40" t="s">
        <v>816</v>
      </c>
      <c r="F177" s="41">
        <v>18.690000000000001</v>
      </c>
      <c r="G177" s="42" t="s">
        <v>743</v>
      </c>
    </row>
    <row r="178" spans="1:7" x14ac:dyDescent="0.3">
      <c r="A178" s="26" t="s">
        <v>41</v>
      </c>
      <c r="B178" s="38" t="s">
        <v>8</v>
      </c>
      <c r="C178" s="39" t="s">
        <v>1041</v>
      </c>
      <c r="D178" s="39" t="s">
        <v>442</v>
      </c>
      <c r="E178" s="40" t="s">
        <v>817</v>
      </c>
      <c r="F178" s="41">
        <v>26.76</v>
      </c>
      <c r="G178" s="42" t="s">
        <v>743</v>
      </c>
    </row>
    <row r="179" spans="1:7" x14ac:dyDescent="0.3">
      <c r="A179" s="26" t="s">
        <v>57</v>
      </c>
      <c r="B179" s="38" t="s">
        <v>8</v>
      </c>
      <c r="C179" s="39" t="s">
        <v>1042</v>
      </c>
      <c r="D179" s="39" t="s">
        <v>457</v>
      </c>
      <c r="E179" s="40" t="s">
        <v>58</v>
      </c>
      <c r="F179" s="41">
        <v>24.79</v>
      </c>
      <c r="G179" s="42" t="s">
        <v>743</v>
      </c>
    </row>
    <row r="180" spans="1:7" x14ac:dyDescent="0.3">
      <c r="A180" s="26" t="s">
        <v>1284</v>
      </c>
      <c r="B180" s="38"/>
      <c r="C180" s="39" t="s">
        <v>1285</v>
      </c>
      <c r="D180" s="39"/>
      <c r="E180" s="40" t="s">
        <v>1286</v>
      </c>
      <c r="F180" s="41">
        <v>42.11</v>
      </c>
      <c r="G180" s="42" t="s">
        <v>743</v>
      </c>
    </row>
    <row r="181" spans="1:7" x14ac:dyDescent="0.3">
      <c r="A181" s="26" t="s">
        <v>1297</v>
      </c>
      <c r="B181" s="38"/>
      <c r="C181" s="39" t="s">
        <v>1298</v>
      </c>
      <c r="D181" s="39"/>
      <c r="E181" s="40" t="s">
        <v>1299</v>
      </c>
      <c r="F181" s="41">
        <v>87.11</v>
      </c>
      <c r="G181" s="42" t="s">
        <v>743</v>
      </c>
    </row>
    <row r="182" spans="1:7" x14ac:dyDescent="0.3">
      <c r="A182" s="26" t="s">
        <v>1293</v>
      </c>
      <c r="B182" s="38"/>
      <c r="C182" s="39" t="s">
        <v>1294</v>
      </c>
      <c r="D182" s="39"/>
      <c r="E182" s="40" t="s">
        <v>1295</v>
      </c>
      <c r="F182" s="41">
        <v>145.66</v>
      </c>
      <c r="G182" s="42" t="s">
        <v>743</v>
      </c>
    </row>
    <row r="183" spans="1:7" x14ac:dyDescent="0.3">
      <c r="A183" s="26" t="s">
        <v>291</v>
      </c>
      <c r="B183" s="38" t="s">
        <v>155</v>
      </c>
      <c r="C183" s="39" t="s">
        <v>1043</v>
      </c>
      <c r="D183" s="39" t="s">
        <v>650</v>
      </c>
      <c r="E183" s="40" t="s">
        <v>818</v>
      </c>
      <c r="F183" s="41">
        <v>4.58</v>
      </c>
      <c r="G183" s="42" t="s">
        <v>743</v>
      </c>
    </row>
    <row r="184" spans="1:7" x14ac:dyDescent="0.3">
      <c r="A184" s="26" t="s">
        <v>290</v>
      </c>
      <c r="B184" s="38" t="s">
        <v>155</v>
      </c>
      <c r="C184" s="39" t="s">
        <v>1044</v>
      </c>
      <c r="D184" s="39" t="s">
        <v>649</v>
      </c>
      <c r="E184" s="40" t="s">
        <v>1419</v>
      </c>
      <c r="F184" s="41">
        <v>96.09</v>
      </c>
      <c r="G184" s="42" t="s">
        <v>743</v>
      </c>
    </row>
    <row r="185" spans="1:7" x14ac:dyDescent="0.3">
      <c r="A185" s="26" t="s">
        <v>33</v>
      </c>
      <c r="B185" s="38" t="s">
        <v>8</v>
      </c>
      <c r="C185" s="39" t="s">
        <v>1045</v>
      </c>
      <c r="D185" s="39" t="s">
        <v>434</v>
      </c>
      <c r="E185" s="40" t="s">
        <v>819</v>
      </c>
      <c r="F185" s="41">
        <v>15.22</v>
      </c>
      <c r="G185" s="42" t="s">
        <v>743</v>
      </c>
    </row>
    <row r="186" spans="1:7" x14ac:dyDescent="0.3">
      <c r="A186" s="26" t="s">
        <v>74</v>
      </c>
      <c r="B186" s="38" t="s">
        <v>8</v>
      </c>
      <c r="C186" s="39" t="s">
        <v>1046</v>
      </c>
      <c r="D186" s="39" t="s">
        <v>469</v>
      </c>
      <c r="E186" s="40" t="s">
        <v>1414</v>
      </c>
      <c r="F186" s="41">
        <v>500.97</v>
      </c>
      <c r="G186" s="42" t="s">
        <v>743</v>
      </c>
    </row>
    <row r="187" spans="1:7" x14ac:dyDescent="0.3">
      <c r="A187" s="26" t="s">
        <v>73</v>
      </c>
      <c r="B187" s="38" t="s">
        <v>8</v>
      </c>
      <c r="C187" s="39" t="s">
        <v>1047</v>
      </c>
      <c r="D187" s="39" t="s">
        <v>468</v>
      </c>
      <c r="E187" s="40" t="s">
        <v>1415</v>
      </c>
      <c r="F187" s="41">
        <v>422.96</v>
      </c>
      <c r="G187" s="42" t="s">
        <v>743</v>
      </c>
    </row>
    <row r="188" spans="1:7" x14ac:dyDescent="0.3">
      <c r="A188" s="26" t="s">
        <v>305</v>
      </c>
      <c r="B188" s="38" t="s">
        <v>155</v>
      </c>
      <c r="C188" s="39" t="s">
        <v>1048</v>
      </c>
      <c r="D188" s="39" t="s">
        <v>659</v>
      </c>
      <c r="E188" s="40" t="s">
        <v>1417</v>
      </c>
      <c r="F188" s="41">
        <v>21.62</v>
      </c>
      <c r="G188" s="42" t="s">
        <v>743</v>
      </c>
    </row>
    <row r="189" spans="1:7" x14ac:dyDescent="0.3">
      <c r="A189" s="26" t="s">
        <v>306</v>
      </c>
      <c r="B189" s="38" t="s">
        <v>155</v>
      </c>
      <c r="C189" s="39" t="s">
        <v>1049</v>
      </c>
      <c r="D189" s="39" t="s">
        <v>660</v>
      </c>
      <c r="E189" s="40" t="s">
        <v>1416</v>
      </c>
      <c r="F189" s="41">
        <v>9.39</v>
      </c>
      <c r="G189" s="42" t="s">
        <v>743</v>
      </c>
    </row>
    <row r="190" spans="1:7" x14ac:dyDescent="0.3">
      <c r="A190" s="26" t="s">
        <v>62</v>
      </c>
      <c r="B190" s="38" t="s">
        <v>8</v>
      </c>
      <c r="C190" s="39" t="s">
        <v>1050</v>
      </c>
      <c r="D190" s="39" t="s">
        <v>461</v>
      </c>
      <c r="E190" s="40" t="s">
        <v>1481</v>
      </c>
      <c r="F190" s="41">
        <v>173.86</v>
      </c>
      <c r="G190" s="42" t="s">
        <v>762</v>
      </c>
    </row>
    <row r="191" spans="1:7" x14ac:dyDescent="0.3">
      <c r="A191" s="26" t="s">
        <v>61</v>
      </c>
      <c r="B191" s="38" t="s">
        <v>8</v>
      </c>
      <c r="C191" s="39" t="s">
        <v>1051</v>
      </c>
      <c r="D191" s="39" t="s">
        <v>460</v>
      </c>
      <c r="E191" s="40" t="s">
        <v>1482</v>
      </c>
      <c r="F191" s="41">
        <v>221.45</v>
      </c>
      <c r="G191" s="42" t="s">
        <v>762</v>
      </c>
    </row>
    <row r="192" spans="1:7" x14ac:dyDescent="0.3">
      <c r="A192" s="26" t="s">
        <v>78</v>
      </c>
      <c r="B192" s="38" t="s">
        <v>8</v>
      </c>
      <c r="C192" s="39" t="s">
        <v>1052</v>
      </c>
      <c r="D192" s="39" t="s">
        <v>472</v>
      </c>
      <c r="E192" s="46" t="s">
        <v>1413</v>
      </c>
      <c r="F192" s="41">
        <v>501.97</v>
      </c>
      <c r="G192" s="42" t="s">
        <v>743</v>
      </c>
    </row>
    <row r="193" spans="1:8" x14ac:dyDescent="0.3">
      <c r="A193" s="26" t="s">
        <v>77</v>
      </c>
      <c r="B193" s="38" t="s">
        <v>8</v>
      </c>
      <c r="C193" s="39" t="s">
        <v>1053</v>
      </c>
      <c r="D193" s="39" t="s">
        <v>471</v>
      </c>
      <c r="E193" s="40" t="s">
        <v>1412</v>
      </c>
      <c r="F193" s="41">
        <v>548.21</v>
      </c>
      <c r="G193" s="42" t="s">
        <v>743</v>
      </c>
    </row>
    <row r="194" spans="1:8" x14ac:dyDescent="0.3">
      <c r="A194" s="26" t="s">
        <v>339</v>
      </c>
      <c r="B194" s="38" t="s">
        <v>8</v>
      </c>
      <c r="C194" s="39" t="s">
        <v>1054</v>
      </c>
      <c r="D194" s="39" t="s">
        <v>686</v>
      </c>
      <c r="E194" s="40" t="s">
        <v>1418</v>
      </c>
      <c r="F194" s="41">
        <v>31.53</v>
      </c>
      <c r="G194" s="42" t="s">
        <v>743</v>
      </c>
    </row>
    <row r="195" spans="1:8" x14ac:dyDescent="0.3">
      <c r="A195" s="26" t="s">
        <v>48</v>
      </c>
      <c r="B195" s="38" t="s">
        <v>8</v>
      </c>
      <c r="C195" s="39" t="s">
        <v>1055</v>
      </c>
      <c r="D195" s="39" t="s">
        <v>450</v>
      </c>
      <c r="E195" s="40" t="s">
        <v>1337</v>
      </c>
      <c r="F195" s="41">
        <v>48.94</v>
      </c>
      <c r="G195" s="55" t="s">
        <v>743</v>
      </c>
    </row>
    <row r="196" spans="1:8" x14ac:dyDescent="0.3">
      <c r="A196" s="45" t="s">
        <v>130</v>
      </c>
      <c r="B196" s="38" t="s">
        <v>129</v>
      </c>
      <c r="C196" s="43" t="s">
        <v>1056</v>
      </c>
      <c r="D196" s="39" t="s">
        <v>510</v>
      </c>
      <c r="E196" s="40" t="s">
        <v>1410</v>
      </c>
      <c r="F196" s="41">
        <v>65.91</v>
      </c>
      <c r="G196" s="42" t="s">
        <v>760</v>
      </c>
    </row>
    <row r="197" spans="1:8" x14ac:dyDescent="0.3">
      <c r="A197" s="26" t="s">
        <v>154</v>
      </c>
      <c r="B197" s="38" t="s">
        <v>155</v>
      </c>
      <c r="C197" s="39" t="s">
        <v>1057</v>
      </c>
      <c r="D197" s="39" t="s">
        <v>528</v>
      </c>
      <c r="E197" s="47" t="s">
        <v>1411</v>
      </c>
      <c r="F197" s="41">
        <v>144.49</v>
      </c>
      <c r="G197" s="42" t="s">
        <v>760</v>
      </c>
    </row>
    <row r="198" spans="1:8" x14ac:dyDescent="0.3">
      <c r="A198" s="26" t="s">
        <v>141</v>
      </c>
      <c r="B198" s="38" t="s">
        <v>8</v>
      </c>
      <c r="C198" s="39" t="s">
        <v>1058</v>
      </c>
      <c r="D198" s="39" t="s">
        <v>519</v>
      </c>
      <c r="E198" s="47" t="s">
        <v>1409</v>
      </c>
      <c r="F198" s="41">
        <v>245.04</v>
      </c>
      <c r="G198" s="42" t="s">
        <v>758</v>
      </c>
    </row>
    <row r="199" spans="1:8" x14ac:dyDescent="0.3">
      <c r="A199" s="26" t="s">
        <v>92</v>
      </c>
      <c r="B199" s="38" t="s">
        <v>8</v>
      </c>
      <c r="C199" s="39" t="s">
        <v>1059</v>
      </c>
      <c r="D199" s="39" t="s">
        <v>482</v>
      </c>
      <c r="E199" s="40" t="s">
        <v>820</v>
      </c>
      <c r="F199" s="41">
        <v>31.94</v>
      </c>
      <c r="G199" s="42" t="s">
        <v>759</v>
      </c>
    </row>
    <row r="200" spans="1:8" x14ac:dyDescent="0.3">
      <c r="A200" s="26" t="s">
        <v>278</v>
      </c>
      <c r="B200" s="38" t="s">
        <v>155</v>
      </c>
      <c r="C200" s="39" t="s">
        <v>1060</v>
      </c>
      <c r="D200" s="39" t="s">
        <v>641</v>
      </c>
      <c r="E200" s="40" t="s">
        <v>279</v>
      </c>
      <c r="F200" s="41">
        <v>34.39</v>
      </c>
      <c r="G200" s="42" t="s">
        <v>743</v>
      </c>
      <c r="H200" s="32" t="s">
        <v>1330</v>
      </c>
    </row>
    <row r="201" spans="1:8" x14ac:dyDescent="0.3">
      <c r="A201" s="26" t="s">
        <v>280</v>
      </c>
      <c r="B201" s="38" t="s">
        <v>155</v>
      </c>
      <c r="C201" s="39" t="s">
        <v>1061</v>
      </c>
      <c r="D201" s="39" t="s">
        <v>642</v>
      </c>
      <c r="E201" s="40" t="s">
        <v>821</v>
      </c>
      <c r="F201" s="41">
        <v>9.3699999999999992</v>
      </c>
      <c r="G201" s="42" t="s">
        <v>743</v>
      </c>
      <c r="H201" s="32" t="s">
        <v>1330</v>
      </c>
    </row>
    <row r="202" spans="1:8" x14ac:dyDescent="0.3">
      <c r="A202" s="26" t="s">
        <v>354</v>
      </c>
      <c r="B202" s="38" t="s">
        <v>155</v>
      </c>
      <c r="C202" s="39" t="s">
        <v>1062</v>
      </c>
      <c r="D202" s="39" t="s">
        <v>698</v>
      </c>
      <c r="E202" s="47" t="s">
        <v>1331</v>
      </c>
      <c r="F202" s="48">
        <v>27.54</v>
      </c>
      <c r="G202" s="49" t="s">
        <v>743</v>
      </c>
      <c r="H202" s="32" t="s">
        <v>1330</v>
      </c>
    </row>
    <row r="203" spans="1:8" x14ac:dyDescent="0.3">
      <c r="A203" s="26" t="s">
        <v>46</v>
      </c>
      <c r="B203" s="38" t="s">
        <v>8</v>
      </c>
      <c r="C203" s="39" t="s">
        <v>1063</v>
      </c>
      <c r="D203" s="39" t="s">
        <v>448</v>
      </c>
      <c r="E203" s="40" t="s">
        <v>822</v>
      </c>
      <c r="F203" s="41">
        <v>38.49</v>
      </c>
      <c r="G203" s="42" t="s">
        <v>743</v>
      </c>
    </row>
    <row r="204" spans="1:8" x14ac:dyDescent="0.3">
      <c r="A204" s="26" t="s">
        <v>49</v>
      </c>
      <c r="B204" s="38" t="s">
        <v>8</v>
      </c>
      <c r="C204" s="39" t="s">
        <v>1064</v>
      </c>
      <c r="D204" s="39" t="s">
        <v>451</v>
      </c>
      <c r="E204" s="40" t="s">
        <v>823</v>
      </c>
      <c r="F204" s="41">
        <v>57.04</v>
      </c>
      <c r="G204" s="42" t="s">
        <v>743</v>
      </c>
    </row>
    <row r="205" spans="1:8" x14ac:dyDescent="0.3">
      <c r="A205" s="26" t="s">
        <v>342</v>
      </c>
      <c r="B205" s="38" t="s">
        <v>8</v>
      </c>
      <c r="C205" s="39" t="s">
        <v>1065</v>
      </c>
      <c r="D205" s="39" t="s">
        <v>689</v>
      </c>
      <c r="E205" s="40" t="s">
        <v>1500</v>
      </c>
      <c r="F205" s="41">
        <v>125.04</v>
      </c>
      <c r="G205" s="42" t="s">
        <v>743</v>
      </c>
    </row>
    <row r="206" spans="1:8" x14ac:dyDescent="0.3">
      <c r="A206" s="26" t="s">
        <v>338</v>
      </c>
      <c r="B206" s="38" t="s">
        <v>8</v>
      </c>
      <c r="C206" s="39" t="s">
        <v>1066</v>
      </c>
      <c r="D206" s="39" t="s">
        <v>685</v>
      </c>
      <c r="E206" s="40" t="s">
        <v>1499</v>
      </c>
      <c r="F206" s="41">
        <v>101.93</v>
      </c>
      <c r="G206" s="42" t="s">
        <v>743</v>
      </c>
    </row>
    <row r="207" spans="1:8" x14ac:dyDescent="0.3">
      <c r="A207" s="26" t="s">
        <v>340</v>
      </c>
      <c r="B207" s="38" t="s">
        <v>8</v>
      </c>
      <c r="C207" s="39" t="s">
        <v>1067</v>
      </c>
      <c r="D207" s="39" t="s">
        <v>687</v>
      </c>
      <c r="E207" s="40" t="s">
        <v>1499</v>
      </c>
      <c r="F207" s="41">
        <v>101.93</v>
      </c>
      <c r="G207" s="42" t="s">
        <v>743</v>
      </c>
    </row>
    <row r="208" spans="1:8" x14ac:dyDescent="0.3">
      <c r="A208" s="26" t="s">
        <v>337</v>
      </c>
      <c r="B208" s="38" t="s">
        <v>8</v>
      </c>
      <c r="C208" s="39" t="s">
        <v>1068</v>
      </c>
      <c r="D208" s="39" t="s">
        <v>684</v>
      </c>
      <c r="E208" s="40" t="s">
        <v>1497</v>
      </c>
      <c r="F208" s="41">
        <v>133.41</v>
      </c>
      <c r="G208" s="42" t="s">
        <v>743</v>
      </c>
    </row>
    <row r="209" spans="1:7" x14ac:dyDescent="0.3">
      <c r="A209" s="26" t="s">
        <v>341</v>
      </c>
      <c r="B209" s="38" t="s">
        <v>8</v>
      </c>
      <c r="C209" s="39" t="s">
        <v>1069</v>
      </c>
      <c r="D209" s="39" t="s">
        <v>688</v>
      </c>
      <c r="E209" s="40" t="s">
        <v>1501</v>
      </c>
      <c r="F209" s="41">
        <v>101.93</v>
      </c>
      <c r="G209" s="42" t="s">
        <v>743</v>
      </c>
    </row>
    <row r="210" spans="1:7" x14ac:dyDescent="0.3">
      <c r="A210" s="26" t="s">
        <v>329</v>
      </c>
      <c r="B210" s="38" t="s">
        <v>8</v>
      </c>
      <c r="C210" s="39" t="s">
        <v>1070</v>
      </c>
      <c r="D210" s="39" t="s">
        <v>678</v>
      </c>
      <c r="E210" s="40" t="s">
        <v>1498</v>
      </c>
      <c r="F210" s="41">
        <v>106</v>
      </c>
      <c r="G210" s="42" t="s">
        <v>743</v>
      </c>
    </row>
    <row r="211" spans="1:7" x14ac:dyDescent="0.3">
      <c r="A211" s="26" t="s">
        <v>1502</v>
      </c>
      <c r="B211" s="38"/>
      <c r="C211" s="39" t="s">
        <v>1525</v>
      </c>
      <c r="D211" s="39"/>
      <c r="E211" s="40" t="s">
        <v>1526</v>
      </c>
      <c r="F211" s="41">
        <v>13.59</v>
      </c>
      <c r="G211" s="42" t="s">
        <v>743</v>
      </c>
    </row>
    <row r="212" spans="1:7" x14ac:dyDescent="0.3">
      <c r="A212" s="26" t="s">
        <v>343</v>
      </c>
      <c r="B212" s="38" t="s">
        <v>8</v>
      </c>
      <c r="C212" s="39" t="s">
        <v>1071</v>
      </c>
      <c r="D212" s="39" t="s">
        <v>690</v>
      </c>
      <c r="E212" s="40" t="s">
        <v>1495</v>
      </c>
      <c r="F212" s="41">
        <v>113.25</v>
      </c>
      <c r="G212" s="42" t="s">
        <v>743</v>
      </c>
    </row>
    <row r="213" spans="1:7" x14ac:dyDescent="0.3">
      <c r="A213" s="26" t="s">
        <v>328</v>
      </c>
      <c r="B213" s="38" t="s">
        <v>8</v>
      </c>
      <c r="C213" s="39" t="s">
        <v>1072</v>
      </c>
      <c r="D213" s="39" t="s">
        <v>677</v>
      </c>
      <c r="E213" s="40" t="s">
        <v>1496</v>
      </c>
      <c r="F213" s="41">
        <v>113.25</v>
      </c>
      <c r="G213" s="42" t="s">
        <v>743</v>
      </c>
    </row>
    <row r="214" spans="1:7" x14ac:dyDescent="0.3">
      <c r="A214" s="26" t="s">
        <v>138</v>
      </c>
      <c r="B214" s="38" t="s">
        <v>129</v>
      </c>
      <c r="C214" s="39" t="s">
        <v>1073</v>
      </c>
      <c r="D214" s="39" t="s">
        <v>516</v>
      </c>
      <c r="E214" s="40" t="s">
        <v>824</v>
      </c>
      <c r="F214" s="41">
        <v>221.46</v>
      </c>
      <c r="G214" s="42" t="s">
        <v>743</v>
      </c>
    </row>
    <row r="215" spans="1:7" x14ac:dyDescent="0.3">
      <c r="A215" s="26" t="s">
        <v>327</v>
      </c>
      <c r="B215" s="38" t="s">
        <v>8</v>
      </c>
      <c r="C215" s="39" t="s">
        <v>1074</v>
      </c>
      <c r="D215" s="39" t="s">
        <v>676</v>
      </c>
      <c r="E215" s="40" t="s">
        <v>763</v>
      </c>
      <c r="F215" s="41">
        <v>243.26</v>
      </c>
      <c r="G215" s="42" t="s">
        <v>760</v>
      </c>
    </row>
    <row r="216" spans="1:7" x14ac:dyDescent="0.3">
      <c r="A216" s="26" t="s">
        <v>331</v>
      </c>
      <c r="B216" s="38" t="s">
        <v>8</v>
      </c>
      <c r="C216" s="39" t="s">
        <v>1075</v>
      </c>
      <c r="D216" s="39" t="s">
        <v>680</v>
      </c>
      <c r="E216" s="40" t="s">
        <v>332</v>
      </c>
      <c r="F216" s="41">
        <v>326.16000000000003</v>
      </c>
      <c r="G216" s="42" t="s">
        <v>760</v>
      </c>
    </row>
    <row r="217" spans="1:7" x14ac:dyDescent="0.3">
      <c r="A217" s="26" t="s">
        <v>334</v>
      </c>
      <c r="B217" s="38" t="s">
        <v>8</v>
      </c>
      <c r="C217" s="39" t="s">
        <v>1076</v>
      </c>
      <c r="D217" s="39" t="s">
        <v>682</v>
      </c>
      <c r="E217" s="40" t="s">
        <v>335</v>
      </c>
      <c r="F217" s="41">
        <v>210.65</v>
      </c>
      <c r="G217" s="42" t="s">
        <v>760</v>
      </c>
    </row>
    <row r="218" spans="1:7" x14ac:dyDescent="0.3">
      <c r="A218" s="26" t="s">
        <v>288</v>
      </c>
      <c r="B218" s="38" t="s">
        <v>155</v>
      </c>
      <c r="C218" s="39" t="s">
        <v>1077</v>
      </c>
      <c r="D218" s="39" t="s">
        <v>647</v>
      </c>
      <c r="E218" s="40" t="s">
        <v>1408</v>
      </c>
      <c r="F218" s="118">
        <v>26.8</v>
      </c>
      <c r="G218" s="42" t="s">
        <v>743</v>
      </c>
    </row>
    <row r="219" spans="1:7" x14ac:dyDescent="0.3">
      <c r="A219" s="26" t="s">
        <v>142</v>
      </c>
      <c r="B219" s="38" t="s">
        <v>8</v>
      </c>
      <c r="C219" s="39" t="s">
        <v>1078</v>
      </c>
      <c r="D219" s="39" t="s">
        <v>520</v>
      </c>
      <c r="E219" s="47" t="s">
        <v>143</v>
      </c>
      <c r="F219" s="41">
        <v>40.08</v>
      </c>
      <c r="G219" s="42" t="s">
        <v>743</v>
      </c>
    </row>
    <row r="220" spans="1:7" x14ac:dyDescent="0.3">
      <c r="A220" s="26" t="s">
        <v>144</v>
      </c>
      <c r="B220" s="38" t="s">
        <v>8</v>
      </c>
      <c r="C220" s="39" t="s">
        <v>1079</v>
      </c>
      <c r="D220" s="39" t="s">
        <v>521</v>
      </c>
      <c r="E220" s="47" t="s">
        <v>145</v>
      </c>
      <c r="F220" s="41">
        <v>54.36</v>
      </c>
      <c r="G220" s="42" t="s">
        <v>743</v>
      </c>
    </row>
    <row r="221" spans="1:7" x14ac:dyDescent="0.3">
      <c r="A221" s="26" t="s">
        <v>106</v>
      </c>
      <c r="B221" s="38" t="s">
        <v>8</v>
      </c>
      <c r="C221" s="39" t="s">
        <v>1080</v>
      </c>
      <c r="D221" s="39" t="s">
        <v>494</v>
      </c>
      <c r="E221" s="40" t="s">
        <v>1407</v>
      </c>
      <c r="F221" s="41">
        <v>27.1</v>
      </c>
      <c r="G221" s="42" t="s">
        <v>743</v>
      </c>
    </row>
    <row r="222" spans="1:7" x14ac:dyDescent="0.3">
      <c r="A222" s="26" t="s">
        <v>355</v>
      </c>
      <c r="B222" s="53"/>
      <c r="C222" s="39" t="s">
        <v>1081</v>
      </c>
      <c r="D222" s="39" t="s">
        <v>699</v>
      </c>
      <c r="E222" s="47" t="s">
        <v>1503</v>
      </c>
      <c r="F222" s="48">
        <v>45.43</v>
      </c>
      <c r="G222" s="49" t="s">
        <v>743</v>
      </c>
    </row>
    <row r="223" spans="1:7" x14ac:dyDescent="0.3">
      <c r="A223" s="26" t="s">
        <v>105</v>
      </c>
      <c r="B223" s="38" t="s">
        <v>8</v>
      </c>
      <c r="C223" s="39" t="s">
        <v>1082</v>
      </c>
      <c r="D223" s="39" t="s">
        <v>493</v>
      </c>
      <c r="E223" s="40" t="s">
        <v>1405</v>
      </c>
      <c r="F223" s="41">
        <v>89.45</v>
      </c>
      <c r="G223" s="42" t="s">
        <v>743</v>
      </c>
    </row>
    <row r="224" spans="1:7" x14ac:dyDescent="0.3">
      <c r="A224" s="26" t="s">
        <v>336</v>
      </c>
      <c r="B224" s="38" t="s">
        <v>8</v>
      </c>
      <c r="C224" s="39" t="s">
        <v>1083</v>
      </c>
      <c r="D224" s="39" t="s">
        <v>683</v>
      </c>
      <c r="E224" s="40" t="s">
        <v>825</v>
      </c>
      <c r="F224" s="41">
        <v>30.2</v>
      </c>
      <c r="G224" s="42" t="s">
        <v>743</v>
      </c>
    </row>
    <row r="225" spans="1:7" x14ac:dyDescent="0.3">
      <c r="A225" s="26" t="s">
        <v>330</v>
      </c>
      <c r="B225" s="38" t="s">
        <v>8</v>
      </c>
      <c r="C225" s="39" t="s">
        <v>1084</v>
      </c>
      <c r="D225" s="39" t="s">
        <v>679</v>
      </c>
      <c r="E225" s="40" t="s">
        <v>827</v>
      </c>
      <c r="F225" s="41">
        <v>30.2</v>
      </c>
      <c r="G225" s="42" t="s">
        <v>743</v>
      </c>
    </row>
    <row r="226" spans="1:7" x14ac:dyDescent="0.3">
      <c r="A226" s="26" t="s">
        <v>333</v>
      </c>
      <c r="B226" s="38" t="s">
        <v>8</v>
      </c>
      <c r="C226" s="39" t="s">
        <v>1085</v>
      </c>
      <c r="D226" s="39" t="s">
        <v>681</v>
      </c>
      <c r="E226" s="40" t="s">
        <v>826</v>
      </c>
      <c r="F226" s="41">
        <v>30.2</v>
      </c>
      <c r="G226" s="42" t="s">
        <v>743</v>
      </c>
    </row>
    <row r="227" spans="1:7" x14ac:dyDescent="0.3">
      <c r="A227" s="26" t="s">
        <v>292</v>
      </c>
      <c r="B227" s="38" t="s">
        <v>155</v>
      </c>
      <c r="C227" s="39" t="s">
        <v>1086</v>
      </c>
      <c r="D227" s="39" t="s">
        <v>651</v>
      </c>
      <c r="E227" s="40" t="s">
        <v>1406</v>
      </c>
      <c r="F227" s="41">
        <v>66.41</v>
      </c>
      <c r="G227" s="42" t="s">
        <v>743</v>
      </c>
    </row>
    <row r="228" spans="1:7" x14ac:dyDescent="0.3">
      <c r="A228" s="26" t="s">
        <v>44</v>
      </c>
      <c r="B228" s="38" t="s">
        <v>8</v>
      </c>
      <c r="C228" s="39" t="s">
        <v>1087</v>
      </c>
      <c r="D228" s="39" t="s">
        <v>446</v>
      </c>
      <c r="E228" s="40" t="s">
        <v>828</v>
      </c>
      <c r="F228" s="41">
        <v>66.52</v>
      </c>
      <c r="G228" s="42" t="s">
        <v>743</v>
      </c>
    </row>
    <row r="229" spans="1:7" x14ac:dyDescent="0.3">
      <c r="A229" s="26" t="s">
        <v>45</v>
      </c>
      <c r="B229" s="38" t="s">
        <v>8</v>
      </c>
      <c r="C229" s="39" t="s">
        <v>1088</v>
      </c>
      <c r="D229" s="39" t="s">
        <v>447</v>
      </c>
      <c r="E229" s="40" t="s">
        <v>829</v>
      </c>
      <c r="F229" s="41">
        <v>76.91</v>
      </c>
      <c r="G229" s="42" t="s">
        <v>743</v>
      </c>
    </row>
    <row r="230" spans="1:7" x14ac:dyDescent="0.3">
      <c r="A230" s="26" t="s">
        <v>357</v>
      </c>
      <c r="B230" s="38" t="s">
        <v>155</v>
      </c>
      <c r="C230" s="39" t="s">
        <v>1089</v>
      </c>
      <c r="D230" s="39" t="s">
        <v>701</v>
      </c>
      <c r="E230" s="47" t="s">
        <v>358</v>
      </c>
      <c r="F230" s="48">
        <v>39.03</v>
      </c>
      <c r="G230" s="49" t="s">
        <v>757</v>
      </c>
    </row>
    <row r="231" spans="1:7" x14ac:dyDescent="0.3">
      <c r="A231" s="26" t="s">
        <v>24</v>
      </c>
      <c r="B231" s="38" t="s">
        <v>8</v>
      </c>
      <c r="C231" s="39" t="s">
        <v>1090</v>
      </c>
      <c r="D231" s="39" t="s">
        <v>422</v>
      </c>
      <c r="E231" s="40" t="s">
        <v>830</v>
      </c>
      <c r="F231" s="41">
        <v>430.72</v>
      </c>
      <c r="G231" s="42" t="s">
        <v>743</v>
      </c>
    </row>
    <row r="232" spans="1:7" x14ac:dyDescent="0.3">
      <c r="A232" s="26" t="s">
        <v>359</v>
      </c>
      <c r="B232" s="38" t="s">
        <v>155</v>
      </c>
      <c r="C232" s="39" t="s">
        <v>1091</v>
      </c>
      <c r="D232" s="39" t="s">
        <v>702</v>
      </c>
      <c r="E232" s="47" t="s">
        <v>1401</v>
      </c>
      <c r="F232" s="48">
        <v>39.03</v>
      </c>
      <c r="G232" s="49" t="s">
        <v>757</v>
      </c>
    </row>
    <row r="233" spans="1:7" x14ac:dyDescent="0.3">
      <c r="A233" s="26" t="s">
        <v>360</v>
      </c>
      <c r="B233" s="38" t="s">
        <v>155</v>
      </c>
      <c r="C233" s="39" t="s">
        <v>1092</v>
      </c>
      <c r="D233" s="39" t="s">
        <v>703</v>
      </c>
      <c r="E233" s="47" t="s">
        <v>1402</v>
      </c>
      <c r="F233" s="48">
        <v>39.03</v>
      </c>
      <c r="G233" s="49" t="s">
        <v>757</v>
      </c>
    </row>
    <row r="234" spans="1:7" x14ac:dyDescent="0.3">
      <c r="A234" s="26" t="s">
        <v>361</v>
      </c>
      <c r="B234" s="38" t="s">
        <v>155</v>
      </c>
      <c r="C234" s="39" t="s">
        <v>1093</v>
      </c>
      <c r="D234" s="39" t="s">
        <v>704</v>
      </c>
      <c r="E234" s="47" t="s">
        <v>1403</v>
      </c>
      <c r="F234" s="48">
        <v>39.03</v>
      </c>
      <c r="G234" s="49" t="s">
        <v>757</v>
      </c>
    </row>
    <row r="235" spans="1:7" x14ac:dyDescent="0.3">
      <c r="A235" s="26" t="s">
        <v>362</v>
      </c>
      <c r="B235" s="38" t="s">
        <v>155</v>
      </c>
      <c r="C235" s="39" t="s">
        <v>1094</v>
      </c>
      <c r="D235" s="39" t="s">
        <v>705</v>
      </c>
      <c r="E235" s="47" t="s">
        <v>1404</v>
      </c>
      <c r="F235" s="48">
        <v>39.03</v>
      </c>
      <c r="G235" s="49" t="s">
        <v>757</v>
      </c>
    </row>
    <row r="236" spans="1:7" x14ac:dyDescent="0.3">
      <c r="A236" s="26" t="s">
        <v>47</v>
      </c>
      <c r="B236" s="38" t="s">
        <v>8</v>
      </c>
      <c r="C236" s="39" t="s">
        <v>1095</v>
      </c>
      <c r="D236" s="39" t="s">
        <v>449</v>
      </c>
      <c r="E236" s="40" t="s">
        <v>1479</v>
      </c>
      <c r="F236" s="41">
        <v>168.03</v>
      </c>
      <c r="G236" s="42" t="s">
        <v>762</v>
      </c>
    </row>
    <row r="237" spans="1:7" x14ac:dyDescent="0.3">
      <c r="A237" s="26" t="s">
        <v>765</v>
      </c>
      <c r="B237" s="38" t="s">
        <v>8</v>
      </c>
      <c r="C237" s="39" t="s">
        <v>1137</v>
      </c>
      <c r="D237" s="39" t="s">
        <v>445</v>
      </c>
      <c r="E237" s="40" t="s">
        <v>1480</v>
      </c>
      <c r="F237" s="41">
        <v>212.83</v>
      </c>
      <c r="G237" s="42" t="s">
        <v>762</v>
      </c>
    </row>
    <row r="238" spans="1:7" x14ac:dyDescent="0.3">
      <c r="A238" s="26" t="s">
        <v>1248</v>
      </c>
      <c r="B238" s="38"/>
      <c r="C238" s="39" t="s">
        <v>1275</v>
      </c>
      <c r="D238" s="39"/>
      <c r="E238" s="40" t="s">
        <v>1276</v>
      </c>
      <c r="F238" s="41">
        <v>17.3</v>
      </c>
      <c r="G238" s="42" t="s">
        <v>756</v>
      </c>
    </row>
    <row r="239" spans="1:7" x14ac:dyDescent="0.3">
      <c r="A239" s="26" t="s">
        <v>128</v>
      </c>
      <c r="B239" s="38" t="s">
        <v>129</v>
      </c>
      <c r="C239" s="39" t="s">
        <v>1366</v>
      </c>
      <c r="D239" s="39" t="s">
        <v>509</v>
      </c>
      <c r="E239" s="47" t="s">
        <v>1365</v>
      </c>
      <c r="F239" s="41">
        <v>4.0999999999999996</v>
      </c>
      <c r="G239" s="42" t="s">
        <v>756</v>
      </c>
    </row>
    <row r="240" spans="1:7" x14ac:dyDescent="0.3">
      <c r="A240" s="26" t="s">
        <v>230</v>
      </c>
      <c r="B240" s="38" t="s">
        <v>155</v>
      </c>
      <c r="C240" s="39" t="s">
        <v>1096</v>
      </c>
      <c r="D240" s="39" t="s">
        <v>593</v>
      </c>
      <c r="E240" s="40" t="s">
        <v>231</v>
      </c>
      <c r="F240" s="41">
        <v>34.49</v>
      </c>
      <c r="G240" s="42" t="s">
        <v>743</v>
      </c>
    </row>
    <row r="241" spans="1:7" x14ac:dyDescent="0.3">
      <c r="A241" s="26" t="s">
        <v>205</v>
      </c>
      <c r="B241" s="38" t="s">
        <v>155</v>
      </c>
      <c r="C241" s="39" t="s">
        <v>1097</v>
      </c>
      <c r="D241" s="39" t="s">
        <v>568</v>
      </c>
      <c r="E241" s="40" t="s">
        <v>1390</v>
      </c>
      <c r="F241" s="118">
        <v>21.68</v>
      </c>
      <c r="G241" s="42" t="s">
        <v>757</v>
      </c>
    </row>
    <row r="242" spans="1:7" x14ac:dyDescent="0.3">
      <c r="A242" s="26" t="s">
        <v>206</v>
      </c>
      <c r="B242" s="38" t="s">
        <v>155</v>
      </c>
      <c r="C242" s="39" t="s">
        <v>1098</v>
      </c>
      <c r="D242" s="39" t="s">
        <v>569</v>
      </c>
      <c r="E242" s="40" t="s">
        <v>1391</v>
      </c>
      <c r="F242" s="118">
        <v>21.68</v>
      </c>
      <c r="G242" s="42" t="s">
        <v>757</v>
      </c>
    </row>
    <row r="243" spans="1:7" x14ac:dyDescent="0.3">
      <c r="A243" s="26" t="s">
        <v>207</v>
      </c>
      <c r="B243" s="38" t="s">
        <v>155</v>
      </c>
      <c r="C243" s="39" t="s">
        <v>1099</v>
      </c>
      <c r="D243" s="39" t="s">
        <v>570</v>
      </c>
      <c r="E243" s="47" t="s">
        <v>1392</v>
      </c>
      <c r="F243" s="118">
        <v>21.68</v>
      </c>
      <c r="G243" s="42" t="s">
        <v>757</v>
      </c>
    </row>
    <row r="244" spans="1:7" x14ac:dyDescent="0.3">
      <c r="A244" s="26" t="s">
        <v>208</v>
      </c>
      <c r="B244" s="38" t="s">
        <v>155</v>
      </c>
      <c r="C244" s="39" t="s">
        <v>1100</v>
      </c>
      <c r="D244" s="39" t="s">
        <v>571</v>
      </c>
      <c r="E244" s="47" t="s">
        <v>1393</v>
      </c>
      <c r="F244" s="118">
        <v>21.68</v>
      </c>
      <c r="G244" s="42" t="s">
        <v>757</v>
      </c>
    </row>
    <row r="245" spans="1:7" x14ac:dyDescent="0.3">
      <c r="A245" s="26" t="s">
        <v>209</v>
      </c>
      <c r="B245" s="38" t="s">
        <v>155</v>
      </c>
      <c r="C245" s="39" t="s">
        <v>1101</v>
      </c>
      <c r="D245" s="39" t="s">
        <v>572</v>
      </c>
      <c r="E245" s="47" t="s">
        <v>1394</v>
      </c>
      <c r="F245" s="118">
        <v>21.68</v>
      </c>
      <c r="G245" s="42" t="s">
        <v>757</v>
      </c>
    </row>
    <row r="246" spans="1:7" x14ac:dyDescent="0.3">
      <c r="A246" s="26" t="s">
        <v>262</v>
      </c>
      <c r="B246" s="38" t="s">
        <v>155</v>
      </c>
      <c r="C246" s="39" t="s">
        <v>1102</v>
      </c>
      <c r="D246" s="39" t="s">
        <v>624</v>
      </c>
      <c r="E246" s="40" t="s">
        <v>1395</v>
      </c>
      <c r="F246" s="41">
        <v>27.09</v>
      </c>
      <c r="G246" s="42" t="s">
        <v>757</v>
      </c>
    </row>
    <row r="247" spans="1:7" x14ac:dyDescent="0.3">
      <c r="A247" s="26" t="s">
        <v>260</v>
      </c>
      <c r="B247" s="38" t="s">
        <v>155</v>
      </c>
      <c r="C247" s="39" t="s">
        <v>1103</v>
      </c>
      <c r="D247" s="39" t="s">
        <v>622</v>
      </c>
      <c r="E247" s="40" t="s">
        <v>1396</v>
      </c>
      <c r="F247" s="41">
        <v>27.09</v>
      </c>
      <c r="G247" s="42" t="s">
        <v>757</v>
      </c>
    </row>
    <row r="248" spans="1:7" x14ac:dyDescent="0.3">
      <c r="A248" s="26" t="s">
        <v>264</v>
      </c>
      <c r="B248" s="38" t="s">
        <v>155</v>
      </c>
      <c r="C248" s="39" t="s">
        <v>1104</v>
      </c>
      <c r="D248" s="39" t="s">
        <v>626</v>
      </c>
      <c r="E248" s="40" t="s">
        <v>1397</v>
      </c>
      <c r="F248" s="41">
        <v>27.09</v>
      </c>
      <c r="G248" s="42" t="s">
        <v>757</v>
      </c>
    </row>
    <row r="249" spans="1:7" x14ac:dyDescent="0.3">
      <c r="A249" s="26" t="s">
        <v>261</v>
      </c>
      <c r="B249" s="38" t="s">
        <v>155</v>
      </c>
      <c r="C249" s="39" t="s">
        <v>1105</v>
      </c>
      <c r="D249" s="39" t="s">
        <v>623</v>
      </c>
      <c r="E249" s="40" t="s">
        <v>1398</v>
      </c>
      <c r="F249" s="41">
        <v>27.09</v>
      </c>
      <c r="G249" s="42" t="s">
        <v>757</v>
      </c>
    </row>
    <row r="250" spans="1:7" x14ac:dyDescent="0.3">
      <c r="A250" s="26" t="s">
        <v>263</v>
      </c>
      <c r="B250" s="38" t="s">
        <v>155</v>
      </c>
      <c r="C250" s="39" t="s">
        <v>1106</v>
      </c>
      <c r="D250" s="39" t="s">
        <v>625</v>
      </c>
      <c r="E250" s="40" t="s">
        <v>1399</v>
      </c>
      <c r="F250" s="41">
        <v>27.09</v>
      </c>
      <c r="G250" s="42" t="s">
        <v>757</v>
      </c>
    </row>
    <row r="251" spans="1:7" x14ac:dyDescent="0.3">
      <c r="A251" s="26" t="s">
        <v>194</v>
      </c>
      <c r="B251" s="38" t="s">
        <v>155</v>
      </c>
      <c r="C251" s="39" t="s">
        <v>1107</v>
      </c>
      <c r="D251" s="39" t="s">
        <v>557</v>
      </c>
      <c r="E251" s="47" t="s">
        <v>1388</v>
      </c>
      <c r="F251" s="41">
        <v>143.29</v>
      </c>
      <c r="G251" s="42" t="s">
        <v>743</v>
      </c>
    </row>
    <row r="252" spans="1:7" x14ac:dyDescent="0.3">
      <c r="A252" s="26" t="s">
        <v>158</v>
      </c>
      <c r="B252" s="38" t="s">
        <v>8</v>
      </c>
      <c r="C252" s="39" t="s">
        <v>1108</v>
      </c>
      <c r="D252" s="39" t="s">
        <v>530</v>
      </c>
      <c r="E252" s="40" t="s">
        <v>1400</v>
      </c>
      <c r="F252" s="41">
        <v>35.33</v>
      </c>
      <c r="G252" s="42" t="s">
        <v>743</v>
      </c>
    </row>
    <row r="253" spans="1:7" ht="26.4" x14ac:dyDescent="0.3">
      <c r="A253" s="26" t="s">
        <v>1312</v>
      </c>
      <c r="B253" s="38" t="s">
        <v>155</v>
      </c>
      <c r="C253" s="43" t="s">
        <v>1251</v>
      </c>
      <c r="D253" s="43" t="s">
        <v>691</v>
      </c>
      <c r="E253" s="40" t="s">
        <v>1383</v>
      </c>
      <c r="F253" s="41">
        <v>12.82</v>
      </c>
      <c r="G253" s="44" t="s">
        <v>743</v>
      </c>
    </row>
    <row r="254" spans="1:7" x14ac:dyDescent="0.3">
      <c r="A254" s="26" t="s">
        <v>183</v>
      </c>
      <c r="B254" s="38" t="s">
        <v>8</v>
      </c>
      <c r="C254" s="39" t="s">
        <v>1109</v>
      </c>
      <c r="D254" s="39" t="s">
        <v>549</v>
      </c>
      <c r="E254" s="40" t="s">
        <v>1389</v>
      </c>
      <c r="F254" s="41">
        <v>102.6</v>
      </c>
      <c r="G254" s="42" t="s">
        <v>761</v>
      </c>
    </row>
    <row r="255" spans="1:7" x14ac:dyDescent="0.3">
      <c r="A255" s="26" t="s">
        <v>137</v>
      </c>
      <c r="B255" s="38" t="s">
        <v>129</v>
      </c>
      <c r="C255" s="39" t="s">
        <v>1110</v>
      </c>
      <c r="D255" s="39" t="s">
        <v>515</v>
      </c>
      <c r="E255" s="40" t="s">
        <v>136</v>
      </c>
      <c r="F255" s="41">
        <v>144.66999999999999</v>
      </c>
      <c r="G255" s="42" t="s">
        <v>743</v>
      </c>
    </row>
    <row r="256" spans="1:7" x14ac:dyDescent="0.3">
      <c r="A256" s="26" t="s">
        <v>257</v>
      </c>
      <c r="B256" s="38" t="s">
        <v>155</v>
      </c>
      <c r="C256" s="39" t="s">
        <v>1111</v>
      </c>
      <c r="D256" s="39" t="s">
        <v>619</v>
      </c>
      <c r="E256" s="40" t="s">
        <v>1382</v>
      </c>
      <c r="F256" s="41">
        <v>37.51</v>
      </c>
      <c r="G256" s="42" t="s">
        <v>757</v>
      </c>
    </row>
    <row r="257" spans="1:7" x14ac:dyDescent="0.3">
      <c r="A257" s="26" t="s">
        <v>256</v>
      </c>
      <c r="B257" s="38" t="s">
        <v>155</v>
      </c>
      <c r="C257" s="39" t="s">
        <v>1112</v>
      </c>
      <c r="D257" s="39" t="s">
        <v>618</v>
      </c>
      <c r="E257" s="40" t="s">
        <v>1384</v>
      </c>
      <c r="F257" s="41">
        <v>37.51</v>
      </c>
      <c r="G257" s="42" t="s">
        <v>757</v>
      </c>
    </row>
    <row r="258" spans="1:7" x14ac:dyDescent="0.3">
      <c r="A258" s="26" t="s">
        <v>255</v>
      </c>
      <c r="B258" s="38" t="s">
        <v>155</v>
      </c>
      <c r="C258" s="39" t="s">
        <v>1113</v>
      </c>
      <c r="D258" s="39" t="s">
        <v>617</v>
      </c>
      <c r="E258" s="40" t="s">
        <v>1385</v>
      </c>
      <c r="F258" s="41">
        <v>37.51</v>
      </c>
      <c r="G258" s="42" t="s">
        <v>757</v>
      </c>
    </row>
    <row r="259" spans="1:7" x14ac:dyDescent="0.3">
      <c r="A259" s="26" t="s">
        <v>258</v>
      </c>
      <c r="B259" s="38" t="s">
        <v>155</v>
      </c>
      <c r="C259" s="39" t="s">
        <v>1114</v>
      </c>
      <c r="D259" s="39" t="s">
        <v>620</v>
      </c>
      <c r="E259" s="40" t="s">
        <v>1386</v>
      </c>
      <c r="F259" s="41">
        <v>37.51</v>
      </c>
      <c r="G259" s="42" t="s">
        <v>757</v>
      </c>
    </row>
    <row r="260" spans="1:7" x14ac:dyDescent="0.3">
      <c r="A260" s="26" t="s">
        <v>259</v>
      </c>
      <c r="B260" s="38" t="s">
        <v>155</v>
      </c>
      <c r="C260" s="39" t="s">
        <v>1115</v>
      </c>
      <c r="D260" s="39" t="s">
        <v>621</v>
      </c>
      <c r="E260" s="40" t="s">
        <v>1387</v>
      </c>
      <c r="F260" s="41">
        <v>37.51</v>
      </c>
      <c r="G260" s="42" t="s">
        <v>757</v>
      </c>
    </row>
    <row r="261" spans="1:7" x14ac:dyDescent="0.3">
      <c r="A261" s="26" t="s">
        <v>134</v>
      </c>
      <c r="B261" s="38" t="s">
        <v>129</v>
      </c>
      <c r="C261" s="109" t="s">
        <v>1116</v>
      </c>
      <c r="D261" s="39" t="s">
        <v>513</v>
      </c>
      <c r="E261" s="40" t="s">
        <v>1364</v>
      </c>
      <c r="F261" s="41">
        <v>18.63</v>
      </c>
      <c r="G261" s="42" t="s">
        <v>758</v>
      </c>
    </row>
    <row r="262" spans="1:7" x14ac:dyDescent="0.3">
      <c r="A262" s="26" t="s">
        <v>133</v>
      </c>
      <c r="B262" s="38" t="s">
        <v>129</v>
      </c>
      <c r="C262" s="109" t="s">
        <v>1117</v>
      </c>
      <c r="D262" s="39" t="s">
        <v>512</v>
      </c>
      <c r="E262" s="40" t="s">
        <v>1268</v>
      </c>
      <c r="F262" s="41">
        <v>267.04000000000002</v>
      </c>
      <c r="G262" s="42" t="s">
        <v>758</v>
      </c>
    </row>
    <row r="263" spans="1:7" x14ac:dyDescent="0.3">
      <c r="A263" s="26" t="s">
        <v>356</v>
      </c>
      <c r="B263" s="38" t="s">
        <v>155</v>
      </c>
      <c r="C263" s="39" t="s">
        <v>1118</v>
      </c>
      <c r="D263" s="39" t="s">
        <v>700</v>
      </c>
      <c r="E263" s="47" t="s">
        <v>1279</v>
      </c>
      <c r="F263" s="48">
        <v>3.25</v>
      </c>
      <c r="G263" s="49" t="s">
        <v>743</v>
      </c>
    </row>
    <row r="264" spans="1:7" x14ac:dyDescent="0.3">
      <c r="A264" s="26" t="s">
        <v>363</v>
      </c>
      <c r="B264" s="38" t="s">
        <v>155</v>
      </c>
      <c r="C264" s="39" t="s">
        <v>1119</v>
      </c>
      <c r="D264" s="39" t="s">
        <v>706</v>
      </c>
      <c r="E264" s="47" t="s">
        <v>1378</v>
      </c>
      <c r="F264" s="48">
        <v>3.26</v>
      </c>
      <c r="G264" s="49" t="s">
        <v>757</v>
      </c>
    </row>
    <row r="265" spans="1:7" x14ac:dyDescent="0.3">
      <c r="A265" s="26" t="s">
        <v>364</v>
      </c>
      <c r="B265" s="38" t="s">
        <v>155</v>
      </c>
      <c r="C265" s="39" t="s">
        <v>1120</v>
      </c>
      <c r="D265" s="39" t="s">
        <v>707</v>
      </c>
      <c r="E265" s="47" t="s">
        <v>1379</v>
      </c>
      <c r="F265" s="48">
        <v>3.26</v>
      </c>
      <c r="G265" s="49" t="s">
        <v>757</v>
      </c>
    </row>
    <row r="266" spans="1:7" x14ac:dyDescent="0.3">
      <c r="A266" s="26" t="s">
        <v>365</v>
      </c>
      <c r="B266" s="38" t="s">
        <v>155</v>
      </c>
      <c r="C266" s="39" t="s">
        <v>1121</v>
      </c>
      <c r="D266" s="39" t="s">
        <v>708</v>
      </c>
      <c r="E266" s="47" t="s">
        <v>1380</v>
      </c>
      <c r="F266" s="48">
        <v>3.26</v>
      </c>
      <c r="G266" s="49" t="s">
        <v>757</v>
      </c>
    </row>
    <row r="267" spans="1:7" x14ac:dyDescent="0.3">
      <c r="A267" s="26" t="s">
        <v>366</v>
      </c>
      <c r="B267" s="38" t="s">
        <v>155</v>
      </c>
      <c r="C267" s="39" t="s">
        <v>1122</v>
      </c>
      <c r="D267" s="39" t="s">
        <v>709</v>
      </c>
      <c r="E267" s="47" t="s">
        <v>1381</v>
      </c>
      <c r="F267" s="48">
        <v>3.26</v>
      </c>
      <c r="G267" s="49" t="s">
        <v>757</v>
      </c>
    </row>
    <row r="268" spans="1:7" x14ac:dyDescent="0.3">
      <c r="A268" s="26" t="s">
        <v>367</v>
      </c>
      <c r="B268" s="38" t="s">
        <v>155</v>
      </c>
      <c r="C268" s="39" t="s">
        <v>1123</v>
      </c>
      <c r="D268" s="39" t="s">
        <v>710</v>
      </c>
      <c r="E268" s="47" t="s">
        <v>1377</v>
      </c>
      <c r="F268" s="48">
        <v>3.26</v>
      </c>
      <c r="G268" s="49" t="s">
        <v>757</v>
      </c>
    </row>
    <row r="269" spans="1:7" x14ac:dyDescent="0.3">
      <c r="A269" s="26" t="s">
        <v>22</v>
      </c>
      <c r="B269" s="38" t="s">
        <v>8</v>
      </c>
      <c r="C269" s="39" t="s">
        <v>1124</v>
      </c>
      <c r="D269" s="39" t="s">
        <v>420</v>
      </c>
      <c r="E269" s="40" t="s">
        <v>1376</v>
      </c>
      <c r="F269" s="41">
        <v>100.57</v>
      </c>
      <c r="G269" s="42" t="s">
        <v>743</v>
      </c>
    </row>
    <row r="270" spans="1:7" x14ac:dyDescent="0.3">
      <c r="A270" s="26" t="s">
        <v>27</v>
      </c>
      <c r="B270" s="38" t="s">
        <v>8</v>
      </c>
      <c r="C270" s="39" t="s">
        <v>1125</v>
      </c>
      <c r="D270" s="39" t="s">
        <v>425</v>
      </c>
      <c r="E270" s="40" t="s">
        <v>1269</v>
      </c>
      <c r="F270" s="41">
        <v>181.02</v>
      </c>
      <c r="G270" s="42" t="s">
        <v>762</v>
      </c>
    </row>
    <row r="271" spans="1:7" x14ac:dyDescent="0.3">
      <c r="A271" s="26" t="s">
        <v>39</v>
      </c>
      <c r="B271" s="38" t="s">
        <v>8</v>
      </c>
      <c r="C271" s="39" t="s">
        <v>1126</v>
      </c>
      <c r="D271" s="39" t="s">
        <v>440</v>
      </c>
      <c r="E271" s="40" t="s">
        <v>831</v>
      </c>
      <c r="F271" s="41">
        <v>52.69</v>
      </c>
      <c r="G271" s="42" t="s">
        <v>743</v>
      </c>
    </row>
    <row r="272" spans="1:7" x14ac:dyDescent="0.3">
      <c r="A272" s="45" t="s">
        <v>140</v>
      </c>
      <c r="B272" s="38" t="s">
        <v>125</v>
      </c>
      <c r="C272" s="43" t="s">
        <v>1127</v>
      </c>
      <c r="D272" s="39" t="s">
        <v>518</v>
      </c>
      <c r="E272" s="40" t="s">
        <v>1375</v>
      </c>
      <c r="F272" s="41">
        <v>17.8</v>
      </c>
      <c r="G272" s="42" t="s">
        <v>743</v>
      </c>
    </row>
    <row r="273" spans="1:7" x14ac:dyDescent="0.3">
      <c r="A273" s="45" t="s">
        <v>320</v>
      </c>
      <c r="B273" s="38" t="s">
        <v>161</v>
      </c>
      <c r="C273" s="43" t="s">
        <v>1128</v>
      </c>
      <c r="D273" s="39" t="s">
        <v>670</v>
      </c>
      <c r="E273" s="40" t="s">
        <v>321</v>
      </c>
      <c r="F273" s="118">
        <v>191.57</v>
      </c>
      <c r="G273" s="44" t="s">
        <v>760</v>
      </c>
    </row>
    <row r="274" spans="1:7" x14ac:dyDescent="0.3">
      <c r="A274" s="26" t="s">
        <v>100</v>
      </c>
      <c r="B274" s="38" t="s">
        <v>8</v>
      </c>
      <c r="C274" s="39" t="s">
        <v>1129</v>
      </c>
      <c r="D274" s="39" t="s">
        <v>488</v>
      </c>
      <c r="E274" s="40" t="s">
        <v>1441</v>
      </c>
      <c r="F274" s="41">
        <v>18.440000000000001</v>
      </c>
      <c r="G274" s="42" t="s">
        <v>743</v>
      </c>
    </row>
    <row r="275" spans="1:7" x14ac:dyDescent="0.3">
      <c r="A275" s="26" t="s">
        <v>1323</v>
      </c>
      <c r="B275" s="38"/>
      <c r="C275" s="108" t="s">
        <v>1367</v>
      </c>
      <c r="D275" s="39"/>
      <c r="E275" s="40" t="s">
        <v>1483</v>
      </c>
      <c r="F275" s="41">
        <v>58.65</v>
      </c>
      <c r="G275" s="42" t="s">
        <v>743</v>
      </c>
    </row>
    <row r="276" spans="1:7" x14ac:dyDescent="0.3">
      <c r="A276" s="26" t="s">
        <v>1324</v>
      </c>
      <c r="B276" s="38"/>
      <c r="C276" s="108" t="s">
        <v>1325</v>
      </c>
      <c r="D276" s="39"/>
      <c r="E276" s="40" t="s">
        <v>1368</v>
      </c>
      <c r="F276" s="41">
        <v>25.72</v>
      </c>
      <c r="G276" s="42" t="s">
        <v>743</v>
      </c>
    </row>
    <row r="277" spans="1:7" x14ac:dyDescent="0.3">
      <c r="A277" s="26" t="s">
        <v>114</v>
      </c>
      <c r="B277" s="38" t="s">
        <v>110</v>
      </c>
      <c r="C277" s="39" t="s">
        <v>1130</v>
      </c>
      <c r="D277" s="39" t="s">
        <v>500</v>
      </c>
      <c r="E277" s="47" t="s">
        <v>1374</v>
      </c>
      <c r="F277" s="41">
        <v>16.489999999999998</v>
      </c>
      <c r="G277" s="42" t="s">
        <v>764</v>
      </c>
    </row>
    <row r="278" spans="1:7" x14ac:dyDescent="0.3">
      <c r="A278" s="26" t="s">
        <v>177</v>
      </c>
      <c r="B278" s="38" t="s">
        <v>8</v>
      </c>
      <c r="C278" s="39" t="s">
        <v>1131</v>
      </c>
      <c r="D278" s="39" t="s">
        <v>543</v>
      </c>
      <c r="E278" s="40" t="s">
        <v>171</v>
      </c>
      <c r="F278" s="41">
        <v>66.459999999999994</v>
      </c>
      <c r="G278" s="42" t="s">
        <v>761</v>
      </c>
    </row>
    <row r="279" spans="1:7" x14ac:dyDescent="0.3">
      <c r="A279" s="26" t="s">
        <v>181</v>
      </c>
      <c r="B279" s="38" t="s">
        <v>8</v>
      </c>
      <c r="C279" s="39" t="s">
        <v>1132</v>
      </c>
      <c r="D279" s="39" t="s">
        <v>547</v>
      </c>
      <c r="E279" s="40" t="s">
        <v>171</v>
      </c>
      <c r="F279" s="41">
        <v>50.38</v>
      </c>
      <c r="G279" s="42" t="s">
        <v>761</v>
      </c>
    </row>
    <row r="280" spans="1:7" x14ac:dyDescent="0.3">
      <c r="A280" s="26" t="s">
        <v>180</v>
      </c>
      <c r="B280" s="38" t="s">
        <v>8</v>
      </c>
      <c r="C280" s="39" t="s">
        <v>1133</v>
      </c>
      <c r="D280" s="39" t="s">
        <v>546</v>
      </c>
      <c r="E280" s="40" t="s">
        <v>171</v>
      </c>
      <c r="F280" s="41">
        <v>100.31</v>
      </c>
      <c r="G280" s="42" t="s">
        <v>761</v>
      </c>
    </row>
    <row r="281" spans="1:7" x14ac:dyDescent="0.3">
      <c r="A281" s="26" t="s">
        <v>179</v>
      </c>
      <c r="B281" s="38" t="s">
        <v>8</v>
      </c>
      <c r="C281" s="121" t="s">
        <v>1532</v>
      </c>
      <c r="D281" s="39" t="s">
        <v>545</v>
      </c>
      <c r="E281" s="40" t="s">
        <v>1531</v>
      </c>
      <c r="F281" s="41">
        <v>54.15</v>
      </c>
      <c r="G281" s="42" t="s">
        <v>743</v>
      </c>
    </row>
    <row r="282" spans="1:7" x14ac:dyDescent="0.3">
      <c r="A282" s="26" t="s">
        <v>203</v>
      </c>
      <c r="B282" s="38" t="s">
        <v>155</v>
      </c>
      <c r="C282" s="39" t="s">
        <v>1134</v>
      </c>
      <c r="D282" s="39" t="s">
        <v>566</v>
      </c>
      <c r="E282" s="40" t="s">
        <v>832</v>
      </c>
      <c r="F282" s="41">
        <v>95.54</v>
      </c>
      <c r="G282" s="42" t="s">
        <v>743</v>
      </c>
    </row>
    <row r="283" spans="1:7" x14ac:dyDescent="0.3">
      <c r="A283" s="26" t="s">
        <v>202</v>
      </c>
      <c r="B283" s="38" t="s">
        <v>155</v>
      </c>
      <c r="C283" s="39" t="s">
        <v>1135</v>
      </c>
      <c r="D283" s="39" t="s">
        <v>565</v>
      </c>
      <c r="E283" s="40" t="s">
        <v>833</v>
      </c>
      <c r="F283" s="41">
        <v>95.54</v>
      </c>
      <c r="G283" s="42" t="s">
        <v>743</v>
      </c>
    </row>
    <row r="284" spans="1:7" x14ac:dyDescent="0.3">
      <c r="A284" s="26" t="s">
        <v>96</v>
      </c>
      <c r="B284" s="38" t="s">
        <v>8</v>
      </c>
      <c r="C284" s="39" t="s">
        <v>1136</v>
      </c>
      <c r="D284" s="39" t="s">
        <v>485</v>
      </c>
      <c r="E284" s="40" t="s">
        <v>834</v>
      </c>
      <c r="F284" s="41">
        <v>13.11</v>
      </c>
      <c r="G284" s="42" t="s">
        <v>759</v>
      </c>
    </row>
    <row r="285" spans="1:7" x14ac:dyDescent="0.3">
      <c r="A285" s="26" t="s">
        <v>42</v>
      </c>
      <c r="B285" s="38" t="s">
        <v>8</v>
      </c>
      <c r="C285" s="39" t="s">
        <v>1138</v>
      </c>
      <c r="D285" s="39" t="s">
        <v>443</v>
      </c>
      <c r="E285" s="40" t="s">
        <v>1436</v>
      </c>
      <c r="F285" s="41">
        <v>30.29</v>
      </c>
      <c r="G285" s="42" t="s">
        <v>743</v>
      </c>
    </row>
    <row r="286" spans="1:7" x14ac:dyDescent="0.3">
      <c r="A286" s="26" t="s">
        <v>40</v>
      </c>
      <c r="B286" s="38" t="s">
        <v>8</v>
      </c>
      <c r="C286" s="39" t="s">
        <v>1139</v>
      </c>
      <c r="D286" s="39" t="s">
        <v>441</v>
      </c>
      <c r="E286" s="40" t="s">
        <v>835</v>
      </c>
      <c r="F286" s="41">
        <v>26.87</v>
      </c>
      <c r="G286" s="42" t="s">
        <v>743</v>
      </c>
    </row>
    <row r="287" spans="1:7" x14ac:dyDescent="0.3">
      <c r="A287" s="26" t="s">
        <v>59</v>
      </c>
      <c r="B287" s="38" t="s">
        <v>8</v>
      </c>
      <c r="C287" s="39" t="s">
        <v>1140</v>
      </c>
      <c r="D287" s="39" t="s">
        <v>458</v>
      </c>
      <c r="E287" s="40" t="s">
        <v>836</v>
      </c>
      <c r="F287" s="41">
        <v>26.87</v>
      </c>
      <c r="G287" s="42" t="s">
        <v>743</v>
      </c>
    </row>
    <row r="288" spans="1:7" x14ac:dyDescent="0.3">
      <c r="A288" s="26" t="s">
        <v>36</v>
      </c>
      <c r="B288" s="38" t="s">
        <v>8</v>
      </c>
      <c r="C288" s="39" t="s">
        <v>1141</v>
      </c>
      <c r="D288" s="39" t="s">
        <v>437</v>
      </c>
      <c r="E288" s="40" t="s">
        <v>837</v>
      </c>
      <c r="F288" s="41">
        <v>11.42</v>
      </c>
      <c r="G288" s="42" t="s">
        <v>743</v>
      </c>
    </row>
    <row r="289" spans="1:14" x14ac:dyDescent="0.3">
      <c r="A289" s="26" t="s">
        <v>34</v>
      </c>
      <c r="B289" s="38" t="s">
        <v>8</v>
      </c>
      <c r="C289" s="39" t="s">
        <v>1142</v>
      </c>
      <c r="D289" s="39" t="s">
        <v>435</v>
      </c>
      <c r="E289" s="40" t="s">
        <v>838</v>
      </c>
      <c r="F289" s="41">
        <v>40.99</v>
      </c>
      <c r="G289" s="42" t="s">
        <v>743</v>
      </c>
    </row>
    <row r="290" spans="1:14" x14ac:dyDescent="0.3">
      <c r="A290" s="26" t="s">
        <v>274</v>
      </c>
      <c r="B290" s="38" t="s">
        <v>155</v>
      </c>
      <c r="C290" s="39" t="s">
        <v>1143</v>
      </c>
      <c r="D290" s="39" t="s">
        <v>637</v>
      </c>
      <c r="E290" s="40" t="s">
        <v>1437</v>
      </c>
      <c r="F290" s="41">
        <v>147.03</v>
      </c>
      <c r="G290" s="42" t="s">
        <v>757</v>
      </c>
    </row>
    <row r="291" spans="1:14" x14ac:dyDescent="0.3">
      <c r="A291" s="26" t="s">
        <v>275</v>
      </c>
      <c r="B291" s="38" t="s">
        <v>155</v>
      </c>
      <c r="C291" s="39" t="s">
        <v>1144</v>
      </c>
      <c r="D291" s="39" t="s">
        <v>638</v>
      </c>
      <c r="E291" s="40" t="s">
        <v>839</v>
      </c>
      <c r="F291" s="41">
        <v>147.03</v>
      </c>
      <c r="G291" s="42" t="s">
        <v>757</v>
      </c>
    </row>
    <row r="292" spans="1:14" x14ac:dyDescent="0.3">
      <c r="A292" s="26" t="s">
        <v>276</v>
      </c>
      <c r="B292" s="38" t="s">
        <v>155</v>
      </c>
      <c r="C292" s="39" t="s">
        <v>1145</v>
      </c>
      <c r="D292" s="39" t="s">
        <v>639</v>
      </c>
      <c r="E292" s="40" t="s">
        <v>840</v>
      </c>
      <c r="F292" s="41">
        <v>147.03</v>
      </c>
      <c r="G292" s="42" t="s">
        <v>757</v>
      </c>
    </row>
    <row r="293" spans="1:14" x14ac:dyDescent="0.3">
      <c r="A293" s="26" t="s">
        <v>277</v>
      </c>
      <c r="B293" s="38" t="s">
        <v>155</v>
      </c>
      <c r="C293" s="39" t="s">
        <v>1146</v>
      </c>
      <c r="D293" s="39" t="s">
        <v>640</v>
      </c>
      <c r="E293" s="40" t="s">
        <v>841</v>
      </c>
      <c r="F293" s="41">
        <v>147.03</v>
      </c>
      <c r="G293" s="42" t="s">
        <v>757</v>
      </c>
      <c r="N293" s="28" t="s">
        <v>734</v>
      </c>
    </row>
    <row r="294" spans="1:14" x14ac:dyDescent="0.3">
      <c r="A294" s="26" t="s">
        <v>112</v>
      </c>
      <c r="B294" s="38" t="s">
        <v>110</v>
      </c>
      <c r="C294" s="39" t="s">
        <v>1147</v>
      </c>
      <c r="D294" s="39" t="s">
        <v>498</v>
      </c>
      <c r="E294" s="47" t="s">
        <v>842</v>
      </c>
      <c r="F294" s="41">
        <v>16.14</v>
      </c>
      <c r="G294" s="42" t="s">
        <v>756</v>
      </c>
    </row>
    <row r="295" spans="1:14" x14ac:dyDescent="0.3">
      <c r="A295" s="26" t="s">
        <v>322</v>
      </c>
      <c r="B295" s="38" t="s">
        <v>8</v>
      </c>
      <c r="C295" s="39" t="s">
        <v>1148</v>
      </c>
      <c r="D295" s="39" t="s">
        <v>671</v>
      </c>
      <c r="E295" s="40" t="s">
        <v>1438</v>
      </c>
      <c r="F295" s="41">
        <v>18.350000000000001</v>
      </c>
      <c r="G295" s="42" t="s">
        <v>760</v>
      </c>
    </row>
    <row r="296" spans="1:14" x14ac:dyDescent="0.3">
      <c r="A296" s="26" t="s">
        <v>324</v>
      </c>
      <c r="B296" s="38" t="s">
        <v>8</v>
      </c>
      <c r="C296" s="39" t="s">
        <v>1149</v>
      </c>
      <c r="D296" s="39" t="s">
        <v>673</v>
      </c>
      <c r="E296" s="40" t="s">
        <v>1439</v>
      </c>
      <c r="F296" s="41">
        <v>23.1</v>
      </c>
      <c r="G296" s="42" t="s">
        <v>760</v>
      </c>
    </row>
    <row r="297" spans="1:14" x14ac:dyDescent="0.3">
      <c r="A297" s="26" t="s">
        <v>323</v>
      </c>
      <c r="B297" s="38" t="s">
        <v>8</v>
      </c>
      <c r="C297" s="39" t="s">
        <v>1150</v>
      </c>
      <c r="D297" s="39" t="s">
        <v>672</v>
      </c>
      <c r="E297" s="40" t="s">
        <v>1440</v>
      </c>
      <c r="F297" s="41">
        <v>33.299999999999997</v>
      </c>
      <c r="G297" s="42" t="s">
        <v>760</v>
      </c>
    </row>
    <row r="298" spans="1:14" x14ac:dyDescent="0.3">
      <c r="A298" s="26" t="s">
        <v>146</v>
      </c>
      <c r="B298" s="38" t="s">
        <v>8</v>
      </c>
      <c r="C298" s="39" t="s">
        <v>1151</v>
      </c>
      <c r="D298" s="39" t="s">
        <v>522</v>
      </c>
      <c r="E298" s="40" t="s">
        <v>1487</v>
      </c>
      <c r="F298" s="41">
        <v>193.92</v>
      </c>
      <c r="G298" s="42" t="s">
        <v>743</v>
      </c>
    </row>
    <row r="299" spans="1:14" x14ac:dyDescent="0.3">
      <c r="A299" s="26" t="s">
        <v>147</v>
      </c>
      <c r="B299" s="38" t="s">
        <v>8</v>
      </c>
      <c r="C299" s="39" t="s">
        <v>1152</v>
      </c>
      <c r="D299" s="39" t="s">
        <v>523</v>
      </c>
      <c r="E299" s="40" t="s">
        <v>1486</v>
      </c>
      <c r="F299" s="41">
        <v>281.33</v>
      </c>
      <c r="G299" s="42" t="s">
        <v>743</v>
      </c>
    </row>
    <row r="300" spans="1:14" x14ac:dyDescent="0.3">
      <c r="A300" s="26" t="s">
        <v>148</v>
      </c>
      <c r="B300" s="38" t="s">
        <v>8</v>
      </c>
      <c r="C300" s="39" t="s">
        <v>1153</v>
      </c>
      <c r="D300" s="39" t="s">
        <v>524</v>
      </c>
      <c r="E300" s="40" t="s">
        <v>149</v>
      </c>
      <c r="F300" s="41">
        <v>42.81</v>
      </c>
      <c r="G300" s="42" t="s">
        <v>743</v>
      </c>
    </row>
    <row r="301" spans="1:14" x14ac:dyDescent="0.3">
      <c r="A301" s="26" t="s">
        <v>150</v>
      </c>
      <c r="B301" s="38" t="s">
        <v>8</v>
      </c>
      <c r="C301" s="39" t="s">
        <v>1154</v>
      </c>
      <c r="D301" s="39" t="s">
        <v>525</v>
      </c>
      <c r="E301" s="40" t="s">
        <v>151</v>
      </c>
      <c r="F301" s="41">
        <v>36.69</v>
      </c>
      <c r="G301" s="42" t="s">
        <v>743</v>
      </c>
    </row>
    <row r="302" spans="1:14" x14ac:dyDescent="0.3">
      <c r="A302" s="26" t="s">
        <v>222</v>
      </c>
      <c r="B302" s="38" t="s">
        <v>155</v>
      </c>
      <c r="C302" s="39" t="s">
        <v>1155</v>
      </c>
      <c r="D302" s="39" t="s">
        <v>585</v>
      </c>
      <c r="E302" s="40" t="s">
        <v>843</v>
      </c>
      <c r="F302" s="118">
        <v>116.08</v>
      </c>
      <c r="G302" s="42" t="s">
        <v>757</v>
      </c>
    </row>
    <row r="303" spans="1:14" x14ac:dyDescent="0.3">
      <c r="A303" s="26" t="s">
        <v>224</v>
      </c>
      <c r="B303" s="38" t="s">
        <v>155</v>
      </c>
      <c r="C303" s="39" t="s">
        <v>1156</v>
      </c>
      <c r="D303" s="39" t="s">
        <v>587</v>
      </c>
      <c r="E303" s="40" t="s">
        <v>844</v>
      </c>
      <c r="F303" s="118">
        <v>116.08</v>
      </c>
      <c r="G303" s="42" t="s">
        <v>757</v>
      </c>
    </row>
    <row r="304" spans="1:14" x14ac:dyDescent="0.3">
      <c r="A304" s="26" t="s">
        <v>223</v>
      </c>
      <c r="B304" s="38" t="s">
        <v>155</v>
      </c>
      <c r="C304" s="39" t="s">
        <v>1157</v>
      </c>
      <c r="D304" s="39" t="s">
        <v>586</v>
      </c>
      <c r="E304" s="40" t="s">
        <v>1252</v>
      </c>
      <c r="F304" s="118">
        <v>116.08</v>
      </c>
      <c r="G304" s="42" t="s">
        <v>757</v>
      </c>
    </row>
    <row r="305" spans="1:7" ht="15.75" customHeight="1" x14ac:dyDescent="0.3">
      <c r="A305" s="26" t="s">
        <v>225</v>
      </c>
      <c r="B305" s="38" t="s">
        <v>155</v>
      </c>
      <c r="C305" s="39" t="s">
        <v>1158</v>
      </c>
      <c r="D305" s="39" t="s">
        <v>588</v>
      </c>
      <c r="E305" s="40" t="s">
        <v>845</v>
      </c>
      <c r="F305" s="118">
        <v>116.08</v>
      </c>
      <c r="G305" s="42" t="s">
        <v>757</v>
      </c>
    </row>
    <row r="306" spans="1:7" ht="15.75" customHeight="1" x14ac:dyDescent="0.3">
      <c r="A306" s="26" t="s">
        <v>229</v>
      </c>
      <c r="B306" s="38" t="s">
        <v>155</v>
      </c>
      <c r="C306" s="39" t="s">
        <v>1159</v>
      </c>
      <c r="D306" s="39" t="s">
        <v>592</v>
      </c>
      <c r="E306" s="40" t="s">
        <v>846</v>
      </c>
      <c r="F306" s="118">
        <v>116.08</v>
      </c>
      <c r="G306" s="42" t="s">
        <v>757</v>
      </c>
    </row>
    <row r="307" spans="1:7" ht="15.75" customHeight="1" x14ac:dyDescent="0.3">
      <c r="A307" s="26" t="s">
        <v>226</v>
      </c>
      <c r="B307" s="38" t="s">
        <v>155</v>
      </c>
      <c r="C307" s="39" t="s">
        <v>1160</v>
      </c>
      <c r="D307" s="39" t="s">
        <v>589</v>
      </c>
      <c r="E307" s="40" t="s">
        <v>847</v>
      </c>
      <c r="F307" s="118">
        <v>116.08</v>
      </c>
      <c r="G307" s="42" t="s">
        <v>757</v>
      </c>
    </row>
    <row r="308" spans="1:7" ht="15.75" customHeight="1" x14ac:dyDescent="0.3">
      <c r="A308" s="26" t="s">
        <v>227</v>
      </c>
      <c r="B308" s="38" t="s">
        <v>155</v>
      </c>
      <c r="C308" s="39" t="s">
        <v>1161</v>
      </c>
      <c r="D308" s="39" t="s">
        <v>590</v>
      </c>
      <c r="E308" s="40" t="s">
        <v>848</v>
      </c>
      <c r="F308" s="118">
        <v>116.08</v>
      </c>
      <c r="G308" s="42" t="s">
        <v>757</v>
      </c>
    </row>
    <row r="309" spans="1:7" ht="15.75" customHeight="1" x14ac:dyDescent="0.3">
      <c r="A309" s="26" t="s">
        <v>228</v>
      </c>
      <c r="B309" s="38" t="s">
        <v>155</v>
      </c>
      <c r="C309" s="39" t="s">
        <v>1162</v>
      </c>
      <c r="D309" s="39" t="s">
        <v>591</v>
      </c>
      <c r="E309" s="40" t="s">
        <v>849</v>
      </c>
      <c r="F309" s="118">
        <v>116.08</v>
      </c>
      <c r="G309" s="42" t="s">
        <v>757</v>
      </c>
    </row>
    <row r="310" spans="1:7" ht="15.75" customHeight="1" x14ac:dyDescent="0.3">
      <c r="A310" s="26" t="s">
        <v>115</v>
      </c>
      <c r="B310" s="38" t="s">
        <v>8</v>
      </c>
      <c r="C310" s="39" t="s">
        <v>1163</v>
      </c>
      <c r="D310" s="39" t="s">
        <v>501</v>
      </c>
      <c r="E310" s="47" t="s">
        <v>116</v>
      </c>
      <c r="F310" s="41">
        <v>10.95</v>
      </c>
      <c r="G310" s="42" t="s">
        <v>743</v>
      </c>
    </row>
    <row r="311" spans="1:7" ht="15.75" customHeight="1" x14ac:dyDescent="0.3">
      <c r="A311" s="26" t="s">
        <v>269</v>
      </c>
      <c r="B311" s="38" t="s">
        <v>155</v>
      </c>
      <c r="C311" s="39" t="s">
        <v>1164</v>
      </c>
      <c r="D311" s="39" t="s">
        <v>632</v>
      </c>
      <c r="E311" s="40" t="s">
        <v>850</v>
      </c>
      <c r="F311" s="118">
        <v>116.08</v>
      </c>
      <c r="G311" s="42" t="s">
        <v>757</v>
      </c>
    </row>
    <row r="312" spans="1:7" ht="15.75" customHeight="1" x14ac:dyDescent="0.3">
      <c r="A312" s="26" t="s">
        <v>265</v>
      </c>
      <c r="B312" s="38" t="s">
        <v>155</v>
      </c>
      <c r="C312" s="39" t="s">
        <v>1165</v>
      </c>
      <c r="D312" s="39" t="s">
        <v>627</v>
      </c>
      <c r="E312" s="40" t="s">
        <v>851</v>
      </c>
      <c r="F312" s="118">
        <v>116.08</v>
      </c>
      <c r="G312" s="42" t="s">
        <v>757</v>
      </c>
    </row>
    <row r="313" spans="1:7" ht="15.75" customHeight="1" x14ac:dyDescent="0.3">
      <c r="A313" s="26" t="s">
        <v>152</v>
      </c>
      <c r="B313" s="38" t="s">
        <v>8</v>
      </c>
      <c r="C313" s="39" t="s">
        <v>1166</v>
      </c>
      <c r="D313" s="39" t="s">
        <v>526</v>
      </c>
      <c r="E313" s="40" t="s">
        <v>852</v>
      </c>
      <c r="F313" s="41">
        <v>108.2</v>
      </c>
      <c r="G313" s="42" t="s">
        <v>743</v>
      </c>
    </row>
    <row r="314" spans="1:7" ht="15.75" customHeight="1" x14ac:dyDescent="0.3">
      <c r="A314" s="26" t="s">
        <v>153</v>
      </c>
      <c r="B314" s="38" t="s">
        <v>8</v>
      </c>
      <c r="C314" s="39" t="s">
        <v>1167</v>
      </c>
      <c r="D314" s="39" t="s">
        <v>527</v>
      </c>
      <c r="E314" s="40" t="s">
        <v>1488</v>
      </c>
      <c r="F314" s="41">
        <v>146.81</v>
      </c>
      <c r="G314" s="42" t="s">
        <v>743</v>
      </c>
    </row>
    <row r="315" spans="1:7" ht="15.75" customHeight="1" x14ac:dyDescent="0.3">
      <c r="A315" s="26" t="s">
        <v>214</v>
      </c>
      <c r="B315" s="38" t="s">
        <v>155</v>
      </c>
      <c r="C315" s="39" t="s">
        <v>1168</v>
      </c>
      <c r="D315" s="39" t="s">
        <v>577</v>
      </c>
      <c r="E315" s="40" t="s">
        <v>1490</v>
      </c>
      <c r="F315" s="118">
        <v>116.08</v>
      </c>
      <c r="G315" s="42" t="s">
        <v>757</v>
      </c>
    </row>
    <row r="316" spans="1:7" ht="15.75" customHeight="1" x14ac:dyDescent="0.3">
      <c r="A316" s="26" t="s">
        <v>216</v>
      </c>
      <c r="B316" s="38" t="s">
        <v>155</v>
      </c>
      <c r="C316" s="39" t="s">
        <v>1169</v>
      </c>
      <c r="D316" s="39" t="s">
        <v>579</v>
      </c>
      <c r="E316" s="40" t="s">
        <v>1491</v>
      </c>
      <c r="F316" s="118">
        <v>116.08</v>
      </c>
      <c r="G316" s="42" t="s">
        <v>757</v>
      </c>
    </row>
    <row r="317" spans="1:7" ht="15.75" customHeight="1" x14ac:dyDescent="0.3">
      <c r="A317" s="26" t="s">
        <v>215</v>
      </c>
      <c r="B317" s="38" t="s">
        <v>155</v>
      </c>
      <c r="C317" s="39" t="s">
        <v>1170</v>
      </c>
      <c r="D317" s="39" t="s">
        <v>578</v>
      </c>
      <c r="E317" s="40" t="s">
        <v>1492</v>
      </c>
      <c r="F317" s="118">
        <v>116.08</v>
      </c>
      <c r="G317" s="42" t="s">
        <v>757</v>
      </c>
    </row>
    <row r="318" spans="1:7" ht="15.75" customHeight="1" x14ac:dyDescent="0.3">
      <c r="A318" s="26" t="s">
        <v>219</v>
      </c>
      <c r="B318" s="38" t="s">
        <v>155</v>
      </c>
      <c r="C318" s="39" t="s">
        <v>1171</v>
      </c>
      <c r="D318" s="39" t="s">
        <v>582</v>
      </c>
      <c r="E318" s="40" t="s">
        <v>1493</v>
      </c>
      <c r="F318" s="118">
        <v>116.08</v>
      </c>
      <c r="G318" s="42" t="s">
        <v>757</v>
      </c>
    </row>
    <row r="319" spans="1:7" ht="15.75" customHeight="1" x14ac:dyDescent="0.3">
      <c r="A319" s="26" t="s">
        <v>220</v>
      </c>
      <c r="B319" s="38" t="s">
        <v>155</v>
      </c>
      <c r="C319" s="39" t="s">
        <v>1172</v>
      </c>
      <c r="D319" s="39" t="s">
        <v>583</v>
      </c>
      <c r="E319" s="40" t="s">
        <v>853</v>
      </c>
      <c r="F319" s="118">
        <v>116.08</v>
      </c>
      <c r="G319" s="42" t="s">
        <v>757</v>
      </c>
    </row>
    <row r="320" spans="1:7" ht="15.75" customHeight="1" x14ac:dyDescent="0.3">
      <c r="A320" s="26" t="s">
        <v>221</v>
      </c>
      <c r="B320" s="38" t="s">
        <v>155</v>
      </c>
      <c r="C320" s="39" t="s">
        <v>1173</v>
      </c>
      <c r="D320" s="39" t="s">
        <v>584</v>
      </c>
      <c r="E320" s="40" t="s">
        <v>854</v>
      </c>
      <c r="F320" s="118">
        <v>116.08</v>
      </c>
      <c r="G320" s="42" t="s">
        <v>757</v>
      </c>
    </row>
    <row r="321" spans="1:7" ht="15.75" customHeight="1" x14ac:dyDescent="0.3">
      <c r="A321" s="26" t="s">
        <v>217</v>
      </c>
      <c r="B321" s="38" t="s">
        <v>155</v>
      </c>
      <c r="C321" s="39" t="s">
        <v>1174</v>
      </c>
      <c r="D321" s="39" t="s">
        <v>580</v>
      </c>
      <c r="E321" s="40" t="s">
        <v>855</v>
      </c>
      <c r="F321" s="118">
        <v>116.08</v>
      </c>
      <c r="G321" s="42" t="s">
        <v>757</v>
      </c>
    </row>
    <row r="322" spans="1:7" ht="15.75" customHeight="1" x14ac:dyDescent="0.3">
      <c r="A322" s="26" t="s">
        <v>218</v>
      </c>
      <c r="B322" s="38" t="s">
        <v>155</v>
      </c>
      <c r="C322" s="39" t="s">
        <v>1175</v>
      </c>
      <c r="D322" s="39" t="s">
        <v>581</v>
      </c>
      <c r="E322" s="40" t="s">
        <v>856</v>
      </c>
      <c r="F322" s="118">
        <v>116.08</v>
      </c>
      <c r="G322" s="42" t="s">
        <v>757</v>
      </c>
    </row>
    <row r="323" spans="1:7" ht="15.75" customHeight="1" x14ac:dyDescent="0.3">
      <c r="A323" s="26" t="s">
        <v>239</v>
      </c>
      <c r="B323" s="38" t="s">
        <v>155</v>
      </c>
      <c r="C323" s="39" t="s">
        <v>1176</v>
      </c>
      <c r="D323" s="39" t="s">
        <v>601</v>
      </c>
      <c r="E323" s="40" t="s">
        <v>857</v>
      </c>
      <c r="F323" s="118">
        <v>116.08</v>
      </c>
      <c r="G323" s="42" t="s">
        <v>757</v>
      </c>
    </row>
    <row r="324" spans="1:7" ht="15.75" customHeight="1" x14ac:dyDescent="0.3">
      <c r="A324" s="26" t="s">
        <v>234</v>
      </c>
      <c r="B324" s="38" t="s">
        <v>155</v>
      </c>
      <c r="C324" s="39" t="s">
        <v>1177</v>
      </c>
      <c r="D324" s="39" t="s">
        <v>596</v>
      </c>
      <c r="E324" s="40" t="s">
        <v>858</v>
      </c>
      <c r="F324" s="118">
        <v>116.08</v>
      </c>
      <c r="G324" s="42" t="s">
        <v>757</v>
      </c>
    </row>
    <row r="325" spans="1:7" ht="15.75" customHeight="1" x14ac:dyDescent="0.3">
      <c r="A325" s="26" t="s">
        <v>235</v>
      </c>
      <c r="B325" s="38" t="s">
        <v>155</v>
      </c>
      <c r="C325" s="39" t="s">
        <v>1178</v>
      </c>
      <c r="D325" s="39" t="s">
        <v>597</v>
      </c>
      <c r="E325" s="40" t="s">
        <v>859</v>
      </c>
      <c r="F325" s="118">
        <v>116.08</v>
      </c>
      <c r="G325" s="42" t="s">
        <v>757</v>
      </c>
    </row>
    <row r="326" spans="1:7" ht="15.75" customHeight="1" x14ac:dyDescent="0.3">
      <c r="A326" s="26" t="s">
        <v>236</v>
      </c>
      <c r="B326" s="38" t="s">
        <v>155</v>
      </c>
      <c r="C326" s="39" t="s">
        <v>1179</v>
      </c>
      <c r="D326" s="39" t="s">
        <v>598</v>
      </c>
      <c r="E326" s="40" t="s">
        <v>860</v>
      </c>
      <c r="F326" s="118">
        <v>116.08</v>
      </c>
      <c r="G326" s="42" t="s">
        <v>757</v>
      </c>
    </row>
    <row r="327" spans="1:7" ht="15.75" customHeight="1" x14ac:dyDescent="0.3">
      <c r="A327" s="26" t="s">
        <v>238</v>
      </c>
      <c r="B327" s="38" t="s">
        <v>155</v>
      </c>
      <c r="C327" s="39" t="s">
        <v>1180</v>
      </c>
      <c r="D327" s="39" t="s">
        <v>600</v>
      </c>
      <c r="E327" s="40" t="s">
        <v>861</v>
      </c>
      <c r="F327" s="118">
        <v>116.08</v>
      </c>
      <c r="G327" s="42" t="s">
        <v>757</v>
      </c>
    </row>
    <row r="328" spans="1:7" ht="15.75" customHeight="1" x14ac:dyDescent="0.3">
      <c r="A328" s="26" t="s">
        <v>237</v>
      </c>
      <c r="B328" s="38" t="s">
        <v>155</v>
      </c>
      <c r="C328" s="39" t="s">
        <v>1181</v>
      </c>
      <c r="D328" s="39" t="s">
        <v>599</v>
      </c>
      <c r="E328" s="40" t="s">
        <v>1489</v>
      </c>
      <c r="F328" s="118">
        <v>116.08</v>
      </c>
      <c r="G328" s="42" t="s">
        <v>757</v>
      </c>
    </row>
    <row r="329" spans="1:7" ht="15.75" customHeight="1" x14ac:dyDescent="0.3">
      <c r="A329" s="26" t="s">
        <v>240</v>
      </c>
      <c r="B329" s="38" t="s">
        <v>155</v>
      </c>
      <c r="C329" s="39" t="s">
        <v>1182</v>
      </c>
      <c r="D329" s="39" t="s">
        <v>602</v>
      </c>
      <c r="E329" s="40" t="s">
        <v>862</v>
      </c>
      <c r="F329" s="118">
        <v>116.08</v>
      </c>
      <c r="G329" s="42" t="s">
        <v>757</v>
      </c>
    </row>
    <row r="330" spans="1:7" ht="15.75" customHeight="1" x14ac:dyDescent="0.3">
      <c r="A330" s="26" t="s">
        <v>244</v>
      </c>
      <c r="B330" s="38" t="s">
        <v>155</v>
      </c>
      <c r="C330" s="39" t="s">
        <v>1183</v>
      </c>
      <c r="D330" s="39" t="s">
        <v>606</v>
      </c>
      <c r="E330" s="40" t="s">
        <v>863</v>
      </c>
      <c r="F330" s="118">
        <v>116.08</v>
      </c>
      <c r="G330" s="42" t="s">
        <v>757</v>
      </c>
    </row>
    <row r="331" spans="1:7" ht="15.75" customHeight="1" x14ac:dyDescent="0.3">
      <c r="A331" s="26" t="s">
        <v>241</v>
      </c>
      <c r="B331" s="38" t="s">
        <v>155</v>
      </c>
      <c r="C331" s="39" t="s">
        <v>1184</v>
      </c>
      <c r="D331" s="39" t="s">
        <v>603</v>
      </c>
      <c r="E331" s="40" t="s">
        <v>864</v>
      </c>
      <c r="F331" s="118">
        <v>116.08</v>
      </c>
      <c r="G331" s="42" t="s">
        <v>757</v>
      </c>
    </row>
    <row r="332" spans="1:7" ht="15.75" customHeight="1" x14ac:dyDescent="0.3">
      <c r="A332" s="26" t="s">
        <v>242</v>
      </c>
      <c r="B332" s="38" t="s">
        <v>155</v>
      </c>
      <c r="C332" s="39" t="s">
        <v>1185</v>
      </c>
      <c r="D332" s="39" t="s">
        <v>604</v>
      </c>
      <c r="E332" s="40" t="s">
        <v>865</v>
      </c>
      <c r="F332" s="118">
        <v>116.08</v>
      </c>
      <c r="G332" s="42" t="s">
        <v>757</v>
      </c>
    </row>
    <row r="333" spans="1:7" ht="15.75" customHeight="1" x14ac:dyDescent="0.3">
      <c r="A333" s="26" t="s">
        <v>243</v>
      </c>
      <c r="B333" s="38" t="s">
        <v>155</v>
      </c>
      <c r="C333" s="39" t="s">
        <v>1186</v>
      </c>
      <c r="D333" s="39" t="s">
        <v>605</v>
      </c>
      <c r="E333" s="40" t="s">
        <v>866</v>
      </c>
      <c r="F333" s="118">
        <v>116.08</v>
      </c>
      <c r="G333" s="42" t="s">
        <v>757</v>
      </c>
    </row>
    <row r="334" spans="1:7" ht="15.75" customHeight="1" x14ac:dyDescent="0.3">
      <c r="A334" s="26" t="s">
        <v>232</v>
      </c>
      <c r="B334" s="38" t="s">
        <v>155</v>
      </c>
      <c r="C334" s="39" t="s">
        <v>1187</v>
      </c>
      <c r="D334" s="39" t="s">
        <v>594</v>
      </c>
      <c r="E334" s="47" t="s">
        <v>867</v>
      </c>
      <c r="F334" s="41">
        <v>95.54</v>
      </c>
      <c r="G334" s="42" t="s">
        <v>743</v>
      </c>
    </row>
    <row r="335" spans="1:7" ht="15.75" customHeight="1" x14ac:dyDescent="0.3">
      <c r="A335" s="26" t="s">
        <v>233</v>
      </c>
      <c r="B335" s="38" t="s">
        <v>155</v>
      </c>
      <c r="C335" s="39" t="s">
        <v>1188</v>
      </c>
      <c r="D335" s="39" t="s">
        <v>595</v>
      </c>
      <c r="E335" s="47" t="s">
        <v>868</v>
      </c>
      <c r="F335" s="41">
        <v>95.54</v>
      </c>
      <c r="G335" s="42" t="s">
        <v>743</v>
      </c>
    </row>
    <row r="336" spans="1:7" ht="15.75" customHeight="1" x14ac:dyDescent="0.3">
      <c r="A336" s="26" t="s">
        <v>245</v>
      </c>
      <c r="B336" s="38" t="s">
        <v>155</v>
      </c>
      <c r="C336" s="39" t="s">
        <v>1189</v>
      </c>
      <c r="D336" s="39" t="s">
        <v>607</v>
      </c>
      <c r="E336" s="40" t="s">
        <v>887</v>
      </c>
      <c r="F336" s="41">
        <v>148.88</v>
      </c>
      <c r="G336" s="42" t="s">
        <v>757</v>
      </c>
    </row>
    <row r="337" spans="1:7" ht="15.75" customHeight="1" x14ac:dyDescent="0.3">
      <c r="A337" s="26" t="s">
        <v>248</v>
      </c>
      <c r="B337" s="38" t="s">
        <v>155</v>
      </c>
      <c r="C337" s="39" t="s">
        <v>1190</v>
      </c>
      <c r="D337" s="39" t="s">
        <v>610</v>
      </c>
      <c r="E337" s="40" t="s">
        <v>873</v>
      </c>
      <c r="F337" s="41">
        <v>148.88</v>
      </c>
      <c r="G337" s="42" t="s">
        <v>757</v>
      </c>
    </row>
    <row r="338" spans="1:7" x14ac:dyDescent="0.3">
      <c r="A338" s="107" t="s">
        <v>249</v>
      </c>
      <c r="B338" s="64" t="s">
        <v>155</v>
      </c>
      <c r="C338" s="65" t="s">
        <v>1192</v>
      </c>
      <c r="D338" s="65" t="s">
        <v>611</v>
      </c>
      <c r="E338" s="66" t="s">
        <v>875</v>
      </c>
      <c r="F338" s="41">
        <v>148.88</v>
      </c>
      <c r="G338" s="67" t="s">
        <v>757</v>
      </c>
    </row>
    <row r="339" spans="1:7" x14ac:dyDescent="0.3">
      <c r="A339" s="26" t="s">
        <v>252</v>
      </c>
      <c r="B339" s="38" t="s">
        <v>155</v>
      </c>
      <c r="C339" s="39" t="s">
        <v>1193</v>
      </c>
      <c r="D339" s="39" t="s">
        <v>614</v>
      </c>
      <c r="E339" s="40" t="s">
        <v>1296</v>
      </c>
      <c r="F339" s="41">
        <v>148.88</v>
      </c>
      <c r="G339" s="42" t="s">
        <v>757</v>
      </c>
    </row>
    <row r="340" spans="1:7" x14ac:dyDescent="0.3">
      <c r="A340" s="26" t="s">
        <v>253</v>
      </c>
      <c r="B340" s="38" t="s">
        <v>155</v>
      </c>
      <c r="C340" s="39" t="s">
        <v>1194</v>
      </c>
      <c r="D340" s="39" t="s">
        <v>615</v>
      </c>
      <c r="E340" s="40" t="s">
        <v>876</v>
      </c>
      <c r="F340" s="41">
        <v>148.88</v>
      </c>
      <c r="G340" s="42" t="s">
        <v>757</v>
      </c>
    </row>
    <row r="341" spans="1:7" x14ac:dyDescent="0.3">
      <c r="A341" s="26" t="s">
        <v>869</v>
      </c>
      <c r="B341" s="38" t="s">
        <v>155</v>
      </c>
      <c r="C341" s="39" t="s">
        <v>1191</v>
      </c>
      <c r="D341" s="39" t="s">
        <v>628</v>
      </c>
      <c r="E341" s="40" t="s">
        <v>874</v>
      </c>
      <c r="F341" s="41">
        <v>148.88</v>
      </c>
      <c r="G341" s="42" t="s">
        <v>757</v>
      </c>
    </row>
    <row r="342" spans="1:7" x14ac:dyDescent="0.3">
      <c r="A342" s="26" t="s">
        <v>266</v>
      </c>
      <c r="B342" s="38" t="s">
        <v>155</v>
      </c>
      <c r="C342" s="39" t="s">
        <v>1195</v>
      </c>
      <c r="D342" s="39" t="s">
        <v>629</v>
      </c>
      <c r="E342" s="40" t="s">
        <v>877</v>
      </c>
      <c r="F342" s="41">
        <v>148.88</v>
      </c>
      <c r="G342" s="42" t="s">
        <v>757</v>
      </c>
    </row>
    <row r="343" spans="1:7" x14ac:dyDescent="0.3">
      <c r="A343" s="26" t="s">
        <v>250</v>
      </c>
      <c r="B343" s="38" t="s">
        <v>155</v>
      </c>
      <c r="C343" s="39" t="s">
        <v>1196</v>
      </c>
      <c r="D343" s="39" t="s">
        <v>612</v>
      </c>
      <c r="E343" s="40" t="s">
        <v>878</v>
      </c>
      <c r="F343" s="41">
        <v>148.88</v>
      </c>
      <c r="G343" s="42" t="s">
        <v>757</v>
      </c>
    </row>
    <row r="344" spans="1:7" x14ac:dyDescent="0.3">
      <c r="A344" s="26" t="s">
        <v>247</v>
      </c>
      <c r="B344" s="38" t="s">
        <v>155</v>
      </c>
      <c r="C344" s="39" t="s">
        <v>1197</v>
      </c>
      <c r="D344" s="39" t="s">
        <v>609</v>
      </c>
      <c r="E344" s="40" t="s">
        <v>879</v>
      </c>
      <c r="F344" s="41">
        <v>148.88</v>
      </c>
      <c r="G344" s="42" t="s">
        <v>757</v>
      </c>
    </row>
    <row r="345" spans="1:7" x14ac:dyDescent="0.3">
      <c r="A345" s="26" t="s">
        <v>254</v>
      </c>
      <c r="B345" s="38" t="s">
        <v>155</v>
      </c>
      <c r="C345" s="39" t="s">
        <v>1198</v>
      </c>
      <c r="D345" s="39" t="s">
        <v>616</v>
      </c>
      <c r="E345" s="40" t="s">
        <v>880</v>
      </c>
      <c r="F345" s="41">
        <v>148.88</v>
      </c>
      <c r="G345" s="42" t="s">
        <v>757</v>
      </c>
    </row>
    <row r="346" spans="1:7" x14ac:dyDescent="0.3">
      <c r="A346" s="26" t="s">
        <v>246</v>
      </c>
      <c r="B346" s="38" t="s">
        <v>155</v>
      </c>
      <c r="C346" s="39" t="s">
        <v>1199</v>
      </c>
      <c r="D346" s="39" t="s">
        <v>608</v>
      </c>
      <c r="E346" s="40" t="s">
        <v>881</v>
      </c>
      <c r="F346" s="41">
        <v>148.88</v>
      </c>
      <c r="G346" s="42" t="s">
        <v>757</v>
      </c>
    </row>
    <row r="347" spans="1:7" x14ac:dyDescent="0.3">
      <c r="A347" s="26" t="s">
        <v>251</v>
      </c>
      <c r="B347" s="38" t="s">
        <v>155</v>
      </c>
      <c r="C347" s="39" t="s">
        <v>1200</v>
      </c>
      <c r="D347" s="39" t="s">
        <v>613</v>
      </c>
      <c r="E347" s="40" t="s">
        <v>882</v>
      </c>
      <c r="F347" s="41">
        <v>148.88</v>
      </c>
      <c r="G347" s="42" t="s">
        <v>757</v>
      </c>
    </row>
    <row r="348" spans="1:7" x14ac:dyDescent="0.3">
      <c r="A348" s="26" t="s">
        <v>267</v>
      </c>
      <c r="B348" s="38" t="s">
        <v>155</v>
      </c>
      <c r="C348" s="39" t="s">
        <v>1201</v>
      </c>
      <c r="D348" s="39" t="s">
        <v>630</v>
      </c>
      <c r="E348" s="40" t="s">
        <v>883</v>
      </c>
      <c r="F348" s="41">
        <v>148.88</v>
      </c>
      <c r="G348" s="42" t="s">
        <v>757</v>
      </c>
    </row>
    <row r="349" spans="1:7" x14ac:dyDescent="0.3">
      <c r="A349" s="26" t="s">
        <v>270</v>
      </c>
      <c r="B349" s="38" t="s">
        <v>155</v>
      </c>
      <c r="C349" s="39" t="s">
        <v>1202</v>
      </c>
      <c r="D349" s="39" t="s">
        <v>633</v>
      </c>
      <c r="E349" s="40" t="s">
        <v>884</v>
      </c>
      <c r="F349" s="41">
        <v>148.88</v>
      </c>
      <c r="G349" s="42" t="s">
        <v>757</v>
      </c>
    </row>
    <row r="350" spans="1:7" x14ac:dyDescent="0.3">
      <c r="A350" s="26" t="s">
        <v>268</v>
      </c>
      <c r="B350" s="38" t="s">
        <v>155</v>
      </c>
      <c r="C350" s="39" t="s">
        <v>1203</v>
      </c>
      <c r="D350" s="39" t="s">
        <v>631</v>
      </c>
      <c r="E350" s="40" t="s">
        <v>885</v>
      </c>
      <c r="F350" s="41">
        <v>148.88</v>
      </c>
      <c r="G350" s="42" t="s">
        <v>757</v>
      </c>
    </row>
    <row r="351" spans="1:7" x14ac:dyDescent="0.3">
      <c r="A351" s="26" t="s">
        <v>271</v>
      </c>
      <c r="B351" s="38" t="s">
        <v>155</v>
      </c>
      <c r="C351" s="39" t="s">
        <v>1204</v>
      </c>
      <c r="D351" s="39" t="s">
        <v>634</v>
      </c>
      <c r="E351" s="40" t="s">
        <v>886</v>
      </c>
      <c r="F351" s="41">
        <v>148.88</v>
      </c>
      <c r="G351" s="42" t="s">
        <v>757</v>
      </c>
    </row>
    <row r="352" spans="1:7" x14ac:dyDescent="0.3">
      <c r="A352" s="45" t="s">
        <v>126</v>
      </c>
      <c r="B352" s="38" t="s">
        <v>125</v>
      </c>
      <c r="C352" s="43" t="s">
        <v>1205</v>
      </c>
      <c r="D352" s="39" t="s">
        <v>507</v>
      </c>
      <c r="E352" s="40" t="s">
        <v>870</v>
      </c>
      <c r="F352" s="41">
        <v>28.94</v>
      </c>
      <c r="G352" s="42" t="s">
        <v>760</v>
      </c>
    </row>
    <row r="353" spans="1:9" x14ac:dyDescent="0.3">
      <c r="A353" s="45" t="s">
        <v>124</v>
      </c>
      <c r="B353" s="38" t="s">
        <v>125</v>
      </c>
      <c r="C353" s="43" t="s">
        <v>1206</v>
      </c>
      <c r="D353" s="39" t="s">
        <v>506</v>
      </c>
      <c r="E353" s="40" t="s">
        <v>871</v>
      </c>
      <c r="F353" s="41">
        <v>35.74</v>
      </c>
      <c r="G353" s="42" t="s">
        <v>760</v>
      </c>
    </row>
    <row r="354" spans="1:9" x14ac:dyDescent="0.3">
      <c r="A354" s="45" t="s">
        <v>127</v>
      </c>
      <c r="B354" s="38" t="s">
        <v>125</v>
      </c>
      <c r="C354" s="43" t="s">
        <v>1207</v>
      </c>
      <c r="D354" s="39" t="s">
        <v>508</v>
      </c>
      <c r="E354" s="40" t="s">
        <v>872</v>
      </c>
      <c r="F354" s="41">
        <v>25.47</v>
      </c>
      <c r="G354" s="42" t="s">
        <v>760</v>
      </c>
    </row>
    <row r="355" spans="1:9" x14ac:dyDescent="0.3">
      <c r="A355" s="45" t="s">
        <v>1282</v>
      </c>
      <c r="B355" s="38"/>
      <c r="C355" s="58" t="s">
        <v>1529</v>
      </c>
      <c r="D355" s="57"/>
      <c r="E355" s="59" t="s">
        <v>1530</v>
      </c>
      <c r="F355" s="100">
        <v>3.67</v>
      </c>
      <c r="G355" s="58" t="s">
        <v>1220</v>
      </c>
      <c r="H355" s="60" t="s">
        <v>1250</v>
      </c>
      <c r="I355" s="28" t="s">
        <v>1330</v>
      </c>
    </row>
    <row r="356" spans="1:9" x14ac:dyDescent="0.3">
      <c r="A356" s="45" t="s">
        <v>1280</v>
      </c>
      <c r="B356" s="38"/>
      <c r="C356" s="58" t="s">
        <v>1281</v>
      </c>
      <c r="D356" s="57"/>
      <c r="E356" s="59" t="s">
        <v>1527</v>
      </c>
      <c r="F356" s="100">
        <v>3.88</v>
      </c>
      <c r="G356" s="58" t="s">
        <v>1220</v>
      </c>
      <c r="H356" s="60" t="s">
        <v>1250</v>
      </c>
      <c r="I356" s="28" t="s">
        <v>1330</v>
      </c>
    </row>
    <row r="357" spans="1:9" x14ac:dyDescent="0.3">
      <c r="A357" s="56" t="s">
        <v>1273</v>
      </c>
      <c r="B357" s="57"/>
      <c r="C357" s="58">
        <v>2510567392</v>
      </c>
      <c r="D357" s="57"/>
      <c r="E357" s="59" t="s">
        <v>1533</v>
      </c>
      <c r="F357" s="100">
        <v>2.54</v>
      </c>
      <c r="G357" s="58" t="s">
        <v>743</v>
      </c>
      <c r="H357" s="60" t="s">
        <v>1270</v>
      </c>
      <c r="I357" s="28" t="s">
        <v>1330</v>
      </c>
    </row>
    <row r="358" spans="1:9" x14ac:dyDescent="0.3">
      <c r="A358" s="56" t="s">
        <v>1360</v>
      </c>
      <c r="B358" s="57"/>
      <c r="C358" s="58" t="s">
        <v>1369</v>
      </c>
      <c r="D358" s="57"/>
      <c r="E358" s="59" t="s">
        <v>1359</v>
      </c>
      <c r="F358" s="100">
        <v>119.64</v>
      </c>
      <c r="G358" s="58" t="s">
        <v>743</v>
      </c>
      <c r="H358" s="60"/>
    </row>
    <row r="359" spans="1:9" x14ac:dyDescent="0.3">
      <c r="A359" s="56" t="s">
        <v>1504</v>
      </c>
      <c r="B359" s="57"/>
      <c r="C359" s="58" t="s">
        <v>1325</v>
      </c>
      <c r="D359" s="57"/>
      <c r="E359" s="117" t="s">
        <v>1528</v>
      </c>
      <c r="F359" s="100">
        <v>25.71</v>
      </c>
      <c r="G359" s="58" t="s">
        <v>743</v>
      </c>
      <c r="H359" s="60"/>
    </row>
    <row r="360" spans="1:9" x14ac:dyDescent="0.3">
      <c r="A360" s="105" t="s">
        <v>1326</v>
      </c>
      <c r="B360" s="70"/>
      <c r="C360" s="104" t="s">
        <v>1327</v>
      </c>
      <c r="D360" s="71"/>
      <c r="E360" s="101" t="s">
        <v>1328</v>
      </c>
      <c r="F360" s="102">
        <v>21.43</v>
      </c>
      <c r="G360" s="103" t="s">
        <v>743</v>
      </c>
      <c r="I360" s="28" t="s">
        <v>1330</v>
      </c>
    </row>
    <row r="361" spans="1:9" x14ac:dyDescent="0.3">
      <c r="A361" s="26" t="s">
        <v>1289</v>
      </c>
      <c r="B361" s="38"/>
      <c r="C361" s="39" t="s">
        <v>1208</v>
      </c>
      <c r="D361" s="39"/>
      <c r="E361" s="40" t="s">
        <v>1262</v>
      </c>
      <c r="F361" s="41">
        <v>56.23</v>
      </c>
      <c r="G361" s="42" t="s">
        <v>743</v>
      </c>
    </row>
    <row r="362" spans="1:9" x14ac:dyDescent="0.3">
      <c r="A362" s="26" t="s">
        <v>1290</v>
      </c>
      <c r="B362" s="38"/>
      <c r="C362" s="39" t="s">
        <v>1209</v>
      </c>
      <c r="D362" s="39"/>
      <c r="E362" s="40" t="s">
        <v>1260</v>
      </c>
      <c r="F362" s="41">
        <v>54.48</v>
      </c>
      <c r="G362" s="42" t="s">
        <v>743</v>
      </c>
    </row>
    <row r="363" spans="1:9" x14ac:dyDescent="0.3">
      <c r="A363" s="26" t="s">
        <v>1288</v>
      </c>
      <c r="B363" s="38"/>
      <c r="C363" s="39" t="s">
        <v>1210</v>
      </c>
      <c r="D363" s="39"/>
      <c r="E363" s="40" t="s">
        <v>1261</v>
      </c>
      <c r="F363" s="41">
        <v>44.94</v>
      </c>
      <c r="G363" s="42" t="s">
        <v>743</v>
      </c>
    </row>
    <row r="364" spans="1:9" x14ac:dyDescent="0.3">
      <c r="A364" s="26" t="s">
        <v>731</v>
      </c>
      <c r="B364" s="38"/>
      <c r="C364" s="39" t="s">
        <v>1211</v>
      </c>
      <c r="D364" s="39"/>
      <c r="E364" s="40" t="s">
        <v>1255</v>
      </c>
      <c r="F364" s="41">
        <v>59.19</v>
      </c>
      <c r="G364" s="42" t="s">
        <v>743</v>
      </c>
    </row>
    <row r="365" spans="1:9" x14ac:dyDescent="0.3">
      <c r="A365" s="26" t="s">
        <v>731</v>
      </c>
      <c r="B365" s="38" t="s">
        <v>8</v>
      </c>
      <c r="C365" s="58" t="s">
        <v>1211</v>
      </c>
      <c r="D365" s="57" t="s">
        <v>1220</v>
      </c>
      <c r="E365" s="59" t="s">
        <v>1343</v>
      </c>
      <c r="F365" s="100">
        <v>57.6</v>
      </c>
      <c r="G365" s="58" t="s">
        <v>743</v>
      </c>
      <c r="H365" s="60" t="s">
        <v>1250</v>
      </c>
      <c r="I365" s="28" t="s">
        <v>1330</v>
      </c>
    </row>
    <row r="366" spans="1:9" x14ac:dyDescent="0.3">
      <c r="A366" s="26" t="s">
        <v>732</v>
      </c>
      <c r="B366" s="38"/>
      <c r="C366" s="39" t="s">
        <v>1212</v>
      </c>
      <c r="D366" s="39"/>
      <c r="E366" s="40" t="s">
        <v>1256</v>
      </c>
      <c r="F366" s="41">
        <v>58.43</v>
      </c>
      <c r="G366" s="42" t="s">
        <v>743</v>
      </c>
    </row>
    <row r="367" spans="1:9" x14ac:dyDescent="0.3">
      <c r="A367" s="26" t="s">
        <v>1287</v>
      </c>
      <c r="B367" s="38"/>
      <c r="C367" s="39" t="s">
        <v>1213</v>
      </c>
      <c r="D367" s="39"/>
      <c r="E367" s="40" t="s">
        <v>777</v>
      </c>
      <c r="F367" s="41">
        <v>59.42</v>
      </c>
      <c r="G367" s="42" t="s">
        <v>743</v>
      </c>
    </row>
    <row r="368" spans="1:9" x14ac:dyDescent="0.3">
      <c r="A368" s="105" t="s">
        <v>1342</v>
      </c>
      <c r="B368" s="70" t="s">
        <v>1339</v>
      </c>
      <c r="C368" s="104" t="s">
        <v>1340</v>
      </c>
      <c r="D368" s="71" t="s">
        <v>743</v>
      </c>
      <c r="E368" s="101" t="s">
        <v>1341</v>
      </c>
      <c r="F368" s="120">
        <v>18.170000000000002</v>
      </c>
      <c r="G368" s="103" t="s">
        <v>743</v>
      </c>
    </row>
    <row r="369" spans="1:9" x14ac:dyDescent="0.3">
      <c r="A369" s="56" t="s">
        <v>1347</v>
      </c>
      <c r="B369" s="57" t="s">
        <v>1237</v>
      </c>
      <c r="C369" s="39" t="s">
        <v>1263</v>
      </c>
      <c r="D369" s="39"/>
      <c r="E369" s="62" t="s">
        <v>1257</v>
      </c>
      <c r="F369" s="119">
        <v>3.97</v>
      </c>
      <c r="G369" s="39" t="s">
        <v>756</v>
      </c>
      <c r="I369" s="28" t="s">
        <v>1330</v>
      </c>
    </row>
    <row r="370" spans="1:9" x14ac:dyDescent="0.3">
      <c r="A370" s="114" t="s">
        <v>1505</v>
      </c>
      <c r="B370" s="70"/>
      <c r="C370" s="115" t="s">
        <v>1443</v>
      </c>
      <c r="D370" s="71"/>
      <c r="E370" t="s">
        <v>1444</v>
      </c>
      <c r="F370" s="116">
        <v>127.62</v>
      </c>
      <c r="G370" s="72" t="s">
        <v>757</v>
      </c>
    </row>
    <row r="371" spans="1:9" x14ac:dyDescent="0.3">
      <c r="A371" s="114" t="s">
        <v>1508</v>
      </c>
      <c r="B371" s="70"/>
      <c r="C371" s="115" t="s">
        <v>1445</v>
      </c>
      <c r="D371" s="71"/>
      <c r="E371" t="s">
        <v>1446</v>
      </c>
      <c r="F371" s="116">
        <v>127.62</v>
      </c>
      <c r="G371" s="72" t="s">
        <v>757</v>
      </c>
    </row>
    <row r="372" spans="1:9" x14ac:dyDescent="0.3">
      <c r="A372" s="114" t="s">
        <v>1506</v>
      </c>
      <c r="B372" s="70"/>
      <c r="C372" s="115" t="s">
        <v>1447</v>
      </c>
      <c r="D372" s="71"/>
      <c r="E372" t="s">
        <v>1448</v>
      </c>
      <c r="F372" s="116">
        <v>127.62</v>
      </c>
      <c r="G372" s="72" t="s">
        <v>757</v>
      </c>
    </row>
    <row r="373" spans="1:9" x14ac:dyDescent="0.3">
      <c r="A373" s="114" t="s">
        <v>1507</v>
      </c>
      <c r="B373" s="70"/>
      <c r="C373" s="115" t="s">
        <v>1449</v>
      </c>
      <c r="D373" s="71"/>
      <c r="E373" t="s">
        <v>1450</v>
      </c>
      <c r="F373" s="116">
        <v>127.62</v>
      </c>
      <c r="G373" s="72" t="s">
        <v>757</v>
      </c>
    </row>
    <row r="374" spans="1:9" x14ac:dyDescent="0.3">
      <c r="A374" s="114" t="s">
        <v>1509</v>
      </c>
      <c r="B374" s="70"/>
      <c r="C374" s="115" t="s">
        <v>1451</v>
      </c>
      <c r="D374" s="71"/>
      <c r="E374" t="s">
        <v>1452</v>
      </c>
      <c r="F374" s="116">
        <v>127.62</v>
      </c>
      <c r="G374" s="72" t="s">
        <v>757</v>
      </c>
    </row>
    <row r="375" spans="1:9" x14ac:dyDescent="0.3">
      <c r="A375" s="114" t="s">
        <v>1510</v>
      </c>
      <c r="B375" s="70"/>
      <c r="C375" s="115" t="s">
        <v>1453</v>
      </c>
      <c r="D375" s="71"/>
      <c r="E375" t="s">
        <v>1454</v>
      </c>
      <c r="F375" s="116">
        <v>127.62</v>
      </c>
      <c r="G375" s="72" t="s">
        <v>757</v>
      </c>
    </row>
    <row r="376" spans="1:9" x14ac:dyDescent="0.3">
      <c r="A376" s="114" t="s">
        <v>1511</v>
      </c>
      <c r="B376" s="70"/>
      <c r="C376" s="115" t="s">
        <v>1455</v>
      </c>
      <c r="D376" s="71"/>
      <c r="E376" t="s">
        <v>1456</v>
      </c>
      <c r="F376" s="116">
        <v>127.62</v>
      </c>
      <c r="G376" s="72" t="s">
        <v>757</v>
      </c>
    </row>
    <row r="377" spans="1:9" x14ac:dyDescent="0.3">
      <c r="A377" s="114" t="s">
        <v>1512</v>
      </c>
      <c r="B377" s="70"/>
      <c r="C377" s="115" t="s">
        <v>1457</v>
      </c>
      <c r="D377" s="71"/>
      <c r="E377" t="s">
        <v>1458</v>
      </c>
      <c r="F377" s="116">
        <v>127.62</v>
      </c>
      <c r="G377" s="72" t="s">
        <v>757</v>
      </c>
    </row>
    <row r="378" spans="1:9" x14ac:dyDescent="0.3">
      <c r="A378" s="114" t="s">
        <v>1513</v>
      </c>
      <c r="B378" s="70"/>
      <c r="C378" s="115" t="s">
        <v>1459</v>
      </c>
      <c r="D378" s="71"/>
      <c r="E378" t="s">
        <v>1460</v>
      </c>
      <c r="F378" s="116">
        <v>127.62</v>
      </c>
      <c r="G378" s="72" t="s">
        <v>757</v>
      </c>
    </row>
    <row r="379" spans="1:9" x14ac:dyDescent="0.3">
      <c r="A379" s="114" t="s">
        <v>1514</v>
      </c>
      <c r="B379" s="70"/>
      <c r="C379" s="115" t="s">
        <v>1461</v>
      </c>
      <c r="D379" s="71"/>
      <c r="E379" t="s">
        <v>1462</v>
      </c>
      <c r="F379" s="116">
        <v>127.62</v>
      </c>
      <c r="G379" s="72" t="s">
        <v>757</v>
      </c>
    </row>
    <row r="380" spans="1:9" x14ac:dyDescent="0.3">
      <c r="A380" s="114" t="s">
        <v>1515</v>
      </c>
      <c r="B380" s="70"/>
      <c r="C380" s="115" t="s">
        <v>1463</v>
      </c>
      <c r="D380" s="71"/>
      <c r="E380" t="s">
        <v>1464</v>
      </c>
      <c r="F380" s="116">
        <v>127.62</v>
      </c>
      <c r="G380" s="72" t="s">
        <v>757</v>
      </c>
    </row>
    <row r="381" spans="1:9" x14ac:dyDescent="0.3">
      <c r="A381" s="114" t="s">
        <v>1516</v>
      </c>
      <c r="B381" s="70"/>
      <c r="C381" s="115" t="s">
        <v>1465</v>
      </c>
      <c r="D381" s="71"/>
      <c r="E381" t="s">
        <v>1466</v>
      </c>
      <c r="F381" s="116">
        <v>127.62</v>
      </c>
      <c r="G381" s="72" t="s">
        <v>757</v>
      </c>
    </row>
    <row r="382" spans="1:9" x14ac:dyDescent="0.3">
      <c r="A382" s="114" t="s">
        <v>1517</v>
      </c>
      <c r="B382" s="63" t="s">
        <v>1238</v>
      </c>
      <c r="C382" s="115" t="s">
        <v>1467</v>
      </c>
      <c r="E382" t="s">
        <v>1468</v>
      </c>
      <c r="F382" s="116">
        <v>127.62</v>
      </c>
      <c r="G382" s="72" t="s">
        <v>757</v>
      </c>
    </row>
    <row r="383" spans="1:9" x14ac:dyDescent="0.3">
      <c r="A383" s="114" t="s">
        <v>1518</v>
      </c>
      <c r="C383" s="115" t="s">
        <v>1469</v>
      </c>
      <c r="E383" t="s">
        <v>1470</v>
      </c>
      <c r="F383" s="116">
        <v>127.62</v>
      </c>
      <c r="G383" s="72" t="s">
        <v>757</v>
      </c>
    </row>
    <row r="384" spans="1:9" x14ac:dyDescent="0.3">
      <c r="A384" s="114" t="s">
        <v>1519</v>
      </c>
      <c r="C384" s="115" t="s">
        <v>1471</v>
      </c>
      <c r="E384" t="s">
        <v>1472</v>
      </c>
      <c r="F384" s="116">
        <v>127.62</v>
      </c>
      <c r="G384" s="72" t="s">
        <v>757</v>
      </c>
    </row>
    <row r="385" spans="1:7" x14ac:dyDescent="0.3">
      <c r="A385" s="114" t="s">
        <v>1520</v>
      </c>
      <c r="C385" s="115" t="s">
        <v>1473</v>
      </c>
      <c r="E385" t="s">
        <v>1474</v>
      </c>
      <c r="F385" s="116">
        <v>127.62</v>
      </c>
      <c r="G385" s="72" t="s">
        <v>757</v>
      </c>
    </row>
    <row r="386" spans="1:7" x14ac:dyDescent="0.3">
      <c r="A386" s="114" t="s">
        <v>1521</v>
      </c>
      <c r="C386" s="115" t="s">
        <v>1475</v>
      </c>
      <c r="E386" t="s">
        <v>1476</v>
      </c>
      <c r="F386" s="116">
        <v>127.62</v>
      </c>
      <c r="G386" s="72" t="s">
        <v>757</v>
      </c>
    </row>
    <row r="387" spans="1:7" x14ac:dyDescent="0.3">
      <c r="A387" s="114" t="s">
        <v>1522</v>
      </c>
      <c r="C387" s="115" t="s">
        <v>1477</v>
      </c>
      <c r="E387" t="s">
        <v>1478</v>
      </c>
      <c r="F387" s="116">
        <v>127.62</v>
      </c>
      <c r="G387" s="72" t="s">
        <v>757</v>
      </c>
    </row>
  </sheetData>
  <sheetProtection selectLockedCells="1"/>
  <sortState ref="A4:I383">
    <sortCondition ref="A1"/>
  </sortState>
  <printOptions headings="1" gridLines="1"/>
  <pageMargins left="0.7" right="0.7" top="0.75" bottom="0.75" header="0.3" footer="0.3"/>
  <pageSetup scale="80" fitToHeight="0" orientation="portrait" r:id="rId1"/>
  <ignoredErrors>
    <ignoredError sqref="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Order Form</vt:lpstr>
      <vt:lpstr>Page 2 Order Form</vt:lpstr>
      <vt:lpstr>Items Catalog</vt:lpstr>
      <vt:lpstr>data</vt:lpstr>
      <vt:lpstr>'Items Catalog'!Print_Area</vt:lpstr>
      <vt:lpstr>'Order Form'!Print_Area</vt:lpstr>
    </vt:vector>
  </TitlesOfParts>
  <Company>Defense Logistics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M. Oradat;DebraStanley@azsf.gov</dc:creator>
  <cp:lastModifiedBy>Brian L Lauber</cp:lastModifiedBy>
  <cp:lastPrinted>2024-01-04T21:52:26Z</cp:lastPrinted>
  <dcterms:created xsi:type="dcterms:W3CDTF">2015-01-15T13:58:48Z</dcterms:created>
  <dcterms:modified xsi:type="dcterms:W3CDTF">2025-01-28T16:04:23Z</dcterms:modified>
</cp:coreProperties>
</file>