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CFRA\2020-2022 CFRA Files\FINAL_2020_CFRA Forms\"/>
    </mc:Choice>
  </mc:AlternateContent>
  <bookViews>
    <workbookView xWindow="0" yWindow="0" windowWidth="20490" windowHeight="7050" activeTab="2"/>
  </bookViews>
  <sheets>
    <sheet name="Cover Page" sheetId="1" r:id="rId1"/>
    <sheet name="NWCG Engines" sheetId="2" r:id="rId2"/>
    <sheet name="NWCG Tenders" sheetId="3" r:id="rId3"/>
    <sheet name="FEPP Equipment" sheetId="4" r:id="rId4"/>
    <sheet name="EMS Equipment" sheetId="5" r:id="rId5"/>
    <sheet name="Light Duty Vehicles" sheetId="6" r:id="rId6"/>
    <sheet name="Medium Duty Vehicles" sheetId="7" r:id="rId7"/>
    <sheet name="Water Handling Equipment" sheetId="8" r:id="rId8"/>
    <sheet name="Logistics Equipment" sheetId="9" r:id="rId9"/>
    <sheet name="Other Equipment" sheetId="10" r:id="rId10"/>
    <sheet name="All-Hazard Equipment" sheetId="11" r:id="rId11"/>
    <sheet name="All-Inclusive Equipment" sheetId="12" r:id="rId12"/>
    <sheet name="All-Inclusive Equipment Page 2" sheetId="26" r:id="rId13"/>
    <sheet name="Amendment 1" sheetId="27" r:id="rId14"/>
    <sheet name="Amendment 2" sheetId="28" r:id="rId15"/>
    <sheet name="Amendment 3" sheetId="29" r:id="rId16"/>
    <sheet name="Amendment 4" sheetId="30" r:id="rId17"/>
    <sheet name="Amendment 5" sheetId="31" r:id="rId18"/>
    <sheet name="NWCG Engines (2)" sheetId="45" r:id="rId19"/>
    <sheet name="NWCG Engines (3)" sheetId="46" r:id="rId20"/>
    <sheet name="NWCG Tenders (2)" sheetId="47" r:id="rId21"/>
    <sheet name="FEPP Equipment (2)" sheetId="48" r:id="rId22"/>
    <sheet name="EMS Equipment (2)" sheetId="49" r:id="rId23"/>
    <sheet name="Light Duty Vehicles (2)" sheetId="50" r:id="rId24"/>
    <sheet name="Light Duty Vehicles (3)" sheetId="56" r:id="rId25"/>
    <sheet name="Medium Duty Vehicles (2)" sheetId="51" r:id="rId26"/>
    <sheet name="Water Handling Equipment (2)" sheetId="52" r:id="rId27"/>
    <sheet name="Logistics Equipment (2)" sheetId="53" r:id="rId28"/>
    <sheet name="Other Equipment (2)" sheetId="54" r:id="rId29"/>
    <sheet name="All-Hazard Equipment (2)" sheetId="55" r:id="rId30"/>
    <sheet name="Table Lists" sheetId="32" state="hidden" r:id="rId31"/>
  </sheets>
  <definedNames>
    <definedName name="Z_B85A7A16_0CE5_457E_A142_0051BE6483D4_.wvu.PrintTitles" localSheetId="10">'All-Hazard Equipment'!$2:$2</definedName>
    <definedName name="Z_B85A7A16_0CE5_457E_A142_0051BE6483D4_.wvu.PrintTitles" localSheetId="29">'All-Hazard Equipment (2)'!$2:$2</definedName>
    <definedName name="Z_B85A7A16_0CE5_457E_A142_0051BE6483D4_.wvu.PrintTitles" localSheetId="4">'EMS Equipment'!$1:$2</definedName>
    <definedName name="Z_B85A7A16_0CE5_457E_A142_0051BE6483D4_.wvu.PrintTitles" localSheetId="22">'EMS Equipment (2)'!$1:$2</definedName>
    <definedName name="Z_B85A7A16_0CE5_457E_A142_0051BE6483D4_.wvu.PrintTitles" localSheetId="5">'Light Duty Vehicles'!$1:$1</definedName>
    <definedName name="Z_B85A7A16_0CE5_457E_A142_0051BE6483D4_.wvu.PrintTitles" localSheetId="23">'Light Duty Vehicles (2)'!$1:$1</definedName>
    <definedName name="Z_B85A7A16_0CE5_457E_A142_0051BE6483D4_.wvu.PrintTitles" localSheetId="24">'Light Duty Vehicles (3)'!$1:$1</definedName>
    <definedName name="Z_B85A7A16_0CE5_457E_A142_0051BE6483D4_.wvu.PrintTitles" localSheetId="8">'Logistics Equipment'!$2:$2</definedName>
    <definedName name="Z_B85A7A16_0CE5_457E_A142_0051BE6483D4_.wvu.PrintTitles" localSheetId="27">'Logistics Equipment (2)'!$2:$2</definedName>
    <definedName name="Z_B85A7A16_0CE5_457E_A142_0051BE6483D4_.wvu.PrintTitles" localSheetId="6">'Medium Duty Vehicles'!$2:$2</definedName>
    <definedName name="Z_B85A7A16_0CE5_457E_A142_0051BE6483D4_.wvu.PrintTitles" localSheetId="25">'Medium Duty Vehicles (2)'!$2:$2</definedName>
    <definedName name="Z_B85A7A16_0CE5_457E_A142_0051BE6483D4_.wvu.PrintTitles" localSheetId="1">'NWCG Engines'!$1:$2</definedName>
    <definedName name="Z_B85A7A16_0CE5_457E_A142_0051BE6483D4_.wvu.PrintTitles" localSheetId="18">'NWCG Engines (2)'!$1:$2</definedName>
    <definedName name="Z_B85A7A16_0CE5_457E_A142_0051BE6483D4_.wvu.PrintTitles" localSheetId="19">'NWCG Engines (3)'!$1:$2</definedName>
    <definedName name="Z_B85A7A16_0CE5_457E_A142_0051BE6483D4_.wvu.PrintTitles" localSheetId="2">'NWCG Tenders'!$2:$2</definedName>
    <definedName name="Z_B85A7A16_0CE5_457E_A142_0051BE6483D4_.wvu.PrintTitles" localSheetId="20">'NWCG Tenders (2)'!$2:$2</definedName>
    <definedName name="Z_B85A7A16_0CE5_457E_A142_0051BE6483D4_.wvu.PrintTitles" localSheetId="9">'Other Equipment'!$2:$2</definedName>
    <definedName name="Z_B85A7A16_0CE5_457E_A142_0051BE6483D4_.wvu.PrintTitles" localSheetId="28">'Other Equipment (2)'!$2:$2</definedName>
    <definedName name="Z_B85A7A16_0CE5_457E_A142_0051BE6483D4_.wvu.PrintTitles" localSheetId="7">'Water Handling Equipment'!$2:$2</definedName>
    <definedName name="Z_B85A7A16_0CE5_457E_A142_0051BE6483D4_.wvu.PrintTitles" localSheetId="26">'Water Handling Equipment (2)'!$2:$2</definedName>
  </definedNames>
  <calcPr calcId="162913"/>
</workbook>
</file>

<file path=xl/calcChain.xml><?xml version="1.0" encoding="utf-8"?>
<calcChain xmlns="http://schemas.openxmlformats.org/spreadsheetml/2006/main">
  <c r="N4" i="47" l="1"/>
  <c r="N5" i="47"/>
  <c r="N6" i="47"/>
  <c r="N7" i="47"/>
  <c r="N8" i="47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3" i="47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I4" i="56" l="1"/>
  <c r="M42" i="56"/>
  <c r="L42" i="56"/>
  <c r="K42" i="56"/>
  <c r="J42" i="56"/>
  <c r="I42" i="56"/>
  <c r="M41" i="56"/>
  <c r="L41" i="56"/>
  <c r="K41" i="56"/>
  <c r="J41" i="56"/>
  <c r="I41" i="56"/>
  <c r="M40" i="56"/>
  <c r="L40" i="56"/>
  <c r="K40" i="56"/>
  <c r="J40" i="56"/>
  <c r="I40" i="56"/>
  <c r="M39" i="56"/>
  <c r="L39" i="56"/>
  <c r="K39" i="56"/>
  <c r="J39" i="56"/>
  <c r="I39" i="56"/>
  <c r="M38" i="56"/>
  <c r="L38" i="56"/>
  <c r="K38" i="56"/>
  <c r="J38" i="56"/>
  <c r="I38" i="56"/>
  <c r="M37" i="56"/>
  <c r="L37" i="56"/>
  <c r="K37" i="56"/>
  <c r="J37" i="56"/>
  <c r="I37" i="56"/>
  <c r="M36" i="56"/>
  <c r="L36" i="56"/>
  <c r="K36" i="56"/>
  <c r="J36" i="56"/>
  <c r="I36" i="56"/>
  <c r="M35" i="56"/>
  <c r="L35" i="56"/>
  <c r="K35" i="56"/>
  <c r="J35" i="56"/>
  <c r="I35" i="56"/>
  <c r="M34" i="56"/>
  <c r="L34" i="56"/>
  <c r="K34" i="56"/>
  <c r="J34" i="56"/>
  <c r="I34" i="56"/>
  <c r="M33" i="56"/>
  <c r="L33" i="56"/>
  <c r="K33" i="56"/>
  <c r="J33" i="56"/>
  <c r="I33" i="56"/>
  <c r="M32" i="56"/>
  <c r="L32" i="56"/>
  <c r="K32" i="56"/>
  <c r="J32" i="56"/>
  <c r="I32" i="56"/>
  <c r="M31" i="56"/>
  <c r="L31" i="56"/>
  <c r="K31" i="56"/>
  <c r="J31" i="56"/>
  <c r="I31" i="56"/>
  <c r="M30" i="56"/>
  <c r="L30" i="56"/>
  <c r="K30" i="56"/>
  <c r="J30" i="56"/>
  <c r="I30" i="56"/>
  <c r="M29" i="56"/>
  <c r="L29" i="56"/>
  <c r="K29" i="56"/>
  <c r="J29" i="56"/>
  <c r="I29" i="56"/>
  <c r="M28" i="56"/>
  <c r="L28" i="56"/>
  <c r="K28" i="56"/>
  <c r="J28" i="56"/>
  <c r="I28" i="56"/>
  <c r="M27" i="56"/>
  <c r="L27" i="56"/>
  <c r="K27" i="56"/>
  <c r="J27" i="56"/>
  <c r="I27" i="56"/>
  <c r="M26" i="56"/>
  <c r="L26" i="56"/>
  <c r="K26" i="56"/>
  <c r="J26" i="56"/>
  <c r="I26" i="56"/>
  <c r="M25" i="56"/>
  <c r="L25" i="56"/>
  <c r="K25" i="56"/>
  <c r="J25" i="56"/>
  <c r="I25" i="56"/>
  <c r="M24" i="56"/>
  <c r="L24" i="56"/>
  <c r="K24" i="56"/>
  <c r="J24" i="56"/>
  <c r="I24" i="56"/>
  <c r="M23" i="56"/>
  <c r="L23" i="56"/>
  <c r="K23" i="56"/>
  <c r="J23" i="56"/>
  <c r="I23" i="56"/>
  <c r="M22" i="56"/>
  <c r="L22" i="56"/>
  <c r="K22" i="56"/>
  <c r="J22" i="56"/>
  <c r="I22" i="56"/>
  <c r="M21" i="56"/>
  <c r="L21" i="56"/>
  <c r="K21" i="56"/>
  <c r="J21" i="56"/>
  <c r="I21" i="56"/>
  <c r="M20" i="56"/>
  <c r="L20" i="56"/>
  <c r="K20" i="56"/>
  <c r="J20" i="56"/>
  <c r="I20" i="56"/>
  <c r="M19" i="56"/>
  <c r="L19" i="56"/>
  <c r="K19" i="56"/>
  <c r="J19" i="56"/>
  <c r="I19" i="56"/>
  <c r="M18" i="56"/>
  <c r="L18" i="56"/>
  <c r="K18" i="56"/>
  <c r="J18" i="56"/>
  <c r="I18" i="56"/>
  <c r="M17" i="56"/>
  <c r="L17" i="56"/>
  <c r="K17" i="56"/>
  <c r="J17" i="56"/>
  <c r="I17" i="56"/>
  <c r="M16" i="56"/>
  <c r="L16" i="56"/>
  <c r="K16" i="56"/>
  <c r="J16" i="56"/>
  <c r="I16" i="56"/>
  <c r="M15" i="56"/>
  <c r="L15" i="56"/>
  <c r="K15" i="56"/>
  <c r="J15" i="56"/>
  <c r="I15" i="56"/>
  <c r="M14" i="56"/>
  <c r="L14" i="56"/>
  <c r="K14" i="56"/>
  <c r="J14" i="56"/>
  <c r="I14" i="56"/>
  <c r="M13" i="56"/>
  <c r="L13" i="56"/>
  <c r="K13" i="56"/>
  <c r="J13" i="56"/>
  <c r="I13" i="56"/>
  <c r="M12" i="56"/>
  <c r="L12" i="56"/>
  <c r="K12" i="56"/>
  <c r="J12" i="56"/>
  <c r="I12" i="56"/>
  <c r="M11" i="56"/>
  <c r="L11" i="56"/>
  <c r="K11" i="56"/>
  <c r="J11" i="56"/>
  <c r="I11" i="56"/>
  <c r="M10" i="56"/>
  <c r="L10" i="56"/>
  <c r="K10" i="56"/>
  <c r="J10" i="56"/>
  <c r="I10" i="56"/>
  <c r="M9" i="56"/>
  <c r="L9" i="56"/>
  <c r="K9" i="56"/>
  <c r="J9" i="56"/>
  <c r="I9" i="56"/>
  <c r="M8" i="56"/>
  <c r="L8" i="56"/>
  <c r="K8" i="56"/>
  <c r="J8" i="56"/>
  <c r="I8" i="56"/>
  <c r="M7" i="56"/>
  <c r="L7" i="56"/>
  <c r="K7" i="56"/>
  <c r="J7" i="56"/>
  <c r="I7" i="56"/>
  <c r="M6" i="56"/>
  <c r="L6" i="56"/>
  <c r="K6" i="56"/>
  <c r="J6" i="56"/>
  <c r="I6" i="56"/>
  <c r="M5" i="56"/>
  <c r="L5" i="56"/>
  <c r="K5" i="56"/>
  <c r="J5" i="56"/>
  <c r="I5" i="56"/>
  <c r="M4" i="56"/>
  <c r="L4" i="56"/>
  <c r="K4" i="56"/>
  <c r="J4" i="56"/>
  <c r="M3" i="56"/>
  <c r="L3" i="56"/>
  <c r="K3" i="56"/>
  <c r="J3" i="56"/>
  <c r="I3" i="56"/>
  <c r="C1" i="56"/>
  <c r="M22" i="55"/>
  <c r="L22" i="55"/>
  <c r="K22" i="55"/>
  <c r="J22" i="55"/>
  <c r="M21" i="55"/>
  <c r="L21" i="55"/>
  <c r="K21" i="55"/>
  <c r="J21" i="55"/>
  <c r="M20" i="55"/>
  <c r="L20" i="55"/>
  <c r="K20" i="55"/>
  <c r="J20" i="55"/>
  <c r="M19" i="55"/>
  <c r="L19" i="55"/>
  <c r="K19" i="55"/>
  <c r="J19" i="55"/>
  <c r="M18" i="55"/>
  <c r="L18" i="55"/>
  <c r="K18" i="55"/>
  <c r="J18" i="55"/>
  <c r="M17" i="55"/>
  <c r="L17" i="55"/>
  <c r="K17" i="55"/>
  <c r="J17" i="55"/>
  <c r="M16" i="55"/>
  <c r="L16" i="55"/>
  <c r="K16" i="55"/>
  <c r="J16" i="55"/>
  <c r="M15" i="55"/>
  <c r="L15" i="55"/>
  <c r="K15" i="55"/>
  <c r="J15" i="55"/>
  <c r="M14" i="55"/>
  <c r="L14" i="55"/>
  <c r="K14" i="55"/>
  <c r="J14" i="55"/>
  <c r="M13" i="55"/>
  <c r="L13" i="55"/>
  <c r="K13" i="55"/>
  <c r="J13" i="55"/>
  <c r="M12" i="55"/>
  <c r="L12" i="55"/>
  <c r="K12" i="55"/>
  <c r="J12" i="55"/>
  <c r="M11" i="55"/>
  <c r="L11" i="55"/>
  <c r="K11" i="55"/>
  <c r="J11" i="55"/>
  <c r="M10" i="55"/>
  <c r="L10" i="55"/>
  <c r="K10" i="55"/>
  <c r="J10" i="55"/>
  <c r="M9" i="55"/>
  <c r="L9" i="55"/>
  <c r="K9" i="55"/>
  <c r="J9" i="55"/>
  <c r="M8" i="55"/>
  <c r="L8" i="55"/>
  <c r="K8" i="55"/>
  <c r="J8" i="55"/>
  <c r="M7" i="55"/>
  <c r="L7" i="55"/>
  <c r="K7" i="55"/>
  <c r="J7" i="55"/>
  <c r="M6" i="55"/>
  <c r="L6" i="55"/>
  <c r="K6" i="55"/>
  <c r="J6" i="55"/>
  <c r="M5" i="55"/>
  <c r="L5" i="55"/>
  <c r="K5" i="55"/>
  <c r="J5" i="55"/>
  <c r="M4" i="55"/>
  <c r="L4" i="55"/>
  <c r="K4" i="55"/>
  <c r="J4" i="55"/>
  <c r="M3" i="55"/>
  <c r="L3" i="55"/>
  <c r="K3" i="55"/>
  <c r="J3" i="55"/>
  <c r="C1" i="55"/>
  <c r="J22" i="54"/>
  <c r="I22" i="54"/>
  <c r="H22" i="54"/>
  <c r="J21" i="54"/>
  <c r="I21" i="54"/>
  <c r="H21" i="54"/>
  <c r="J20" i="54"/>
  <c r="I20" i="54"/>
  <c r="H20" i="54"/>
  <c r="J19" i="54"/>
  <c r="I19" i="54"/>
  <c r="H19" i="54"/>
  <c r="J18" i="54"/>
  <c r="I18" i="54"/>
  <c r="H18" i="54"/>
  <c r="J17" i="54"/>
  <c r="I17" i="54"/>
  <c r="H17" i="54"/>
  <c r="J16" i="54"/>
  <c r="I16" i="54"/>
  <c r="H16" i="54"/>
  <c r="J15" i="54"/>
  <c r="I15" i="54"/>
  <c r="H15" i="54"/>
  <c r="J14" i="54"/>
  <c r="I14" i="54"/>
  <c r="H14" i="54"/>
  <c r="J13" i="54"/>
  <c r="I13" i="54"/>
  <c r="H13" i="54"/>
  <c r="J12" i="54"/>
  <c r="I12" i="54"/>
  <c r="H12" i="54"/>
  <c r="J11" i="54"/>
  <c r="I11" i="54"/>
  <c r="H11" i="54"/>
  <c r="J10" i="54"/>
  <c r="I10" i="54"/>
  <c r="H10" i="54"/>
  <c r="J9" i="54"/>
  <c r="I9" i="54"/>
  <c r="H9" i="54"/>
  <c r="J8" i="54"/>
  <c r="I8" i="54"/>
  <c r="H8" i="54"/>
  <c r="J7" i="54"/>
  <c r="I7" i="54"/>
  <c r="H7" i="54"/>
  <c r="J6" i="54"/>
  <c r="I6" i="54"/>
  <c r="H6" i="54"/>
  <c r="J5" i="54"/>
  <c r="I5" i="54"/>
  <c r="H5" i="54"/>
  <c r="J4" i="54"/>
  <c r="I4" i="54"/>
  <c r="H4" i="54"/>
  <c r="J3" i="54"/>
  <c r="I3" i="54"/>
  <c r="H3" i="54"/>
  <c r="C1" i="54"/>
  <c r="J22" i="53"/>
  <c r="I22" i="53"/>
  <c r="H22" i="53"/>
  <c r="J21" i="53"/>
  <c r="I21" i="53"/>
  <c r="H21" i="53"/>
  <c r="J20" i="53"/>
  <c r="I20" i="53"/>
  <c r="H20" i="53"/>
  <c r="J19" i="53"/>
  <c r="I19" i="53"/>
  <c r="H19" i="53"/>
  <c r="J18" i="53"/>
  <c r="I18" i="53"/>
  <c r="H18" i="53"/>
  <c r="J17" i="53"/>
  <c r="I17" i="53"/>
  <c r="H17" i="53"/>
  <c r="J16" i="53"/>
  <c r="I16" i="53"/>
  <c r="H16" i="53"/>
  <c r="J15" i="53"/>
  <c r="I15" i="53"/>
  <c r="H15" i="53"/>
  <c r="J14" i="53"/>
  <c r="I14" i="53"/>
  <c r="H14" i="53"/>
  <c r="J13" i="53"/>
  <c r="I13" i="53"/>
  <c r="H13" i="53"/>
  <c r="J12" i="53"/>
  <c r="I12" i="53"/>
  <c r="H12" i="53"/>
  <c r="J11" i="53"/>
  <c r="I11" i="53"/>
  <c r="H11" i="53"/>
  <c r="J10" i="53"/>
  <c r="I10" i="53"/>
  <c r="H10" i="53"/>
  <c r="J9" i="53"/>
  <c r="I9" i="53"/>
  <c r="H9" i="53"/>
  <c r="J8" i="53"/>
  <c r="I8" i="53"/>
  <c r="H8" i="53"/>
  <c r="J7" i="53"/>
  <c r="I7" i="53"/>
  <c r="H7" i="53"/>
  <c r="J6" i="53"/>
  <c r="I6" i="53"/>
  <c r="H6" i="53"/>
  <c r="J5" i="53"/>
  <c r="I5" i="53"/>
  <c r="H5" i="53"/>
  <c r="J4" i="53"/>
  <c r="I4" i="53"/>
  <c r="H4" i="53"/>
  <c r="J3" i="53"/>
  <c r="I3" i="53"/>
  <c r="H3" i="53"/>
  <c r="C1" i="53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E7" i="52"/>
  <c r="E6" i="52"/>
  <c r="E5" i="52"/>
  <c r="E4" i="52"/>
  <c r="E3" i="52"/>
  <c r="C1" i="52"/>
  <c r="K22" i="51"/>
  <c r="J22" i="51"/>
  <c r="I22" i="51"/>
  <c r="H22" i="51"/>
  <c r="K21" i="51"/>
  <c r="J21" i="51"/>
  <c r="I21" i="51"/>
  <c r="H21" i="51"/>
  <c r="K20" i="51"/>
  <c r="J20" i="51"/>
  <c r="I20" i="51"/>
  <c r="H20" i="51"/>
  <c r="K19" i="51"/>
  <c r="J19" i="51"/>
  <c r="I19" i="51"/>
  <c r="H19" i="51"/>
  <c r="K18" i="51"/>
  <c r="J18" i="51"/>
  <c r="I18" i="51"/>
  <c r="H18" i="51"/>
  <c r="K17" i="51"/>
  <c r="J17" i="51"/>
  <c r="I17" i="51"/>
  <c r="H17" i="51"/>
  <c r="K16" i="51"/>
  <c r="J16" i="51"/>
  <c r="I16" i="51"/>
  <c r="H16" i="51"/>
  <c r="K15" i="51"/>
  <c r="J15" i="51"/>
  <c r="I15" i="51"/>
  <c r="H15" i="51"/>
  <c r="K14" i="51"/>
  <c r="J14" i="51"/>
  <c r="I14" i="51"/>
  <c r="H14" i="51"/>
  <c r="K13" i="51"/>
  <c r="J13" i="51"/>
  <c r="I13" i="51"/>
  <c r="H13" i="51"/>
  <c r="K12" i="51"/>
  <c r="J12" i="51"/>
  <c r="I12" i="51"/>
  <c r="H12" i="51"/>
  <c r="K11" i="51"/>
  <c r="J11" i="51"/>
  <c r="I11" i="51"/>
  <c r="H11" i="51"/>
  <c r="K10" i="51"/>
  <c r="J10" i="51"/>
  <c r="I10" i="51"/>
  <c r="H10" i="51"/>
  <c r="K9" i="51"/>
  <c r="J9" i="51"/>
  <c r="I9" i="51"/>
  <c r="H9" i="51"/>
  <c r="K8" i="51"/>
  <c r="J8" i="51"/>
  <c r="I8" i="51"/>
  <c r="H8" i="51"/>
  <c r="K7" i="51"/>
  <c r="J7" i="51"/>
  <c r="I7" i="51"/>
  <c r="H7" i="51"/>
  <c r="K6" i="51"/>
  <c r="J6" i="51"/>
  <c r="I6" i="51"/>
  <c r="H6" i="51"/>
  <c r="K5" i="51"/>
  <c r="J5" i="51"/>
  <c r="I5" i="51"/>
  <c r="H5" i="51"/>
  <c r="K4" i="51"/>
  <c r="J4" i="51"/>
  <c r="I4" i="51"/>
  <c r="H4" i="51"/>
  <c r="K3" i="51"/>
  <c r="J3" i="51"/>
  <c r="I3" i="51"/>
  <c r="H3" i="51"/>
  <c r="C1" i="51"/>
  <c r="M42" i="50"/>
  <c r="L42" i="50"/>
  <c r="K42" i="50"/>
  <c r="J42" i="50"/>
  <c r="I42" i="50"/>
  <c r="M41" i="50"/>
  <c r="L41" i="50"/>
  <c r="K41" i="50"/>
  <c r="J41" i="50"/>
  <c r="I41" i="50"/>
  <c r="M40" i="50"/>
  <c r="L40" i="50"/>
  <c r="K40" i="50"/>
  <c r="J40" i="50"/>
  <c r="I40" i="50"/>
  <c r="M39" i="50"/>
  <c r="L39" i="50"/>
  <c r="K39" i="50"/>
  <c r="J39" i="50"/>
  <c r="I39" i="50"/>
  <c r="M38" i="50"/>
  <c r="L38" i="50"/>
  <c r="K38" i="50"/>
  <c r="J38" i="50"/>
  <c r="I38" i="50"/>
  <c r="M37" i="50"/>
  <c r="L37" i="50"/>
  <c r="K37" i="50"/>
  <c r="J37" i="50"/>
  <c r="I37" i="50"/>
  <c r="M36" i="50"/>
  <c r="L36" i="50"/>
  <c r="K36" i="50"/>
  <c r="J36" i="50"/>
  <c r="I36" i="50"/>
  <c r="M35" i="50"/>
  <c r="L35" i="50"/>
  <c r="K35" i="50"/>
  <c r="J35" i="50"/>
  <c r="I35" i="50"/>
  <c r="M34" i="50"/>
  <c r="L34" i="50"/>
  <c r="K34" i="50"/>
  <c r="J34" i="50"/>
  <c r="I34" i="50"/>
  <c r="M33" i="50"/>
  <c r="L33" i="50"/>
  <c r="K33" i="50"/>
  <c r="J33" i="50"/>
  <c r="I33" i="50"/>
  <c r="M32" i="50"/>
  <c r="L32" i="50"/>
  <c r="K32" i="50"/>
  <c r="J32" i="50"/>
  <c r="I32" i="50"/>
  <c r="M31" i="50"/>
  <c r="L31" i="50"/>
  <c r="K31" i="50"/>
  <c r="J31" i="50"/>
  <c r="I31" i="50"/>
  <c r="M30" i="50"/>
  <c r="L30" i="50"/>
  <c r="K30" i="50"/>
  <c r="J30" i="50"/>
  <c r="I30" i="50"/>
  <c r="M29" i="50"/>
  <c r="L29" i="50"/>
  <c r="K29" i="50"/>
  <c r="J29" i="50"/>
  <c r="I29" i="50"/>
  <c r="M28" i="50"/>
  <c r="L28" i="50"/>
  <c r="K28" i="50"/>
  <c r="J28" i="50"/>
  <c r="I28" i="50"/>
  <c r="M27" i="50"/>
  <c r="L27" i="50"/>
  <c r="K27" i="50"/>
  <c r="J27" i="50"/>
  <c r="I27" i="50"/>
  <c r="M26" i="50"/>
  <c r="L26" i="50"/>
  <c r="K26" i="50"/>
  <c r="J26" i="50"/>
  <c r="I26" i="50"/>
  <c r="M25" i="50"/>
  <c r="L25" i="50"/>
  <c r="K25" i="50"/>
  <c r="J25" i="50"/>
  <c r="I25" i="50"/>
  <c r="M24" i="50"/>
  <c r="L24" i="50"/>
  <c r="K24" i="50"/>
  <c r="J24" i="50"/>
  <c r="I24" i="50"/>
  <c r="M23" i="50"/>
  <c r="L23" i="50"/>
  <c r="K23" i="50"/>
  <c r="J23" i="50"/>
  <c r="I23" i="50"/>
  <c r="M22" i="50"/>
  <c r="L22" i="50"/>
  <c r="K22" i="50"/>
  <c r="J22" i="50"/>
  <c r="I22" i="50"/>
  <c r="M21" i="50"/>
  <c r="L21" i="50"/>
  <c r="K21" i="50"/>
  <c r="J21" i="50"/>
  <c r="I21" i="50"/>
  <c r="M20" i="50"/>
  <c r="L20" i="50"/>
  <c r="K20" i="50"/>
  <c r="J20" i="50"/>
  <c r="I20" i="50"/>
  <c r="M19" i="50"/>
  <c r="L19" i="50"/>
  <c r="K19" i="50"/>
  <c r="J19" i="50"/>
  <c r="I19" i="50"/>
  <c r="M18" i="50"/>
  <c r="L18" i="50"/>
  <c r="K18" i="50"/>
  <c r="J18" i="50"/>
  <c r="I18" i="50"/>
  <c r="M17" i="50"/>
  <c r="L17" i="50"/>
  <c r="K17" i="50"/>
  <c r="J17" i="50"/>
  <c r="I17" i="50"/>
  <c r="M16" i="50"/>
  <c r="L16" i="50"/>
  <c r="K16" i="50"/>
  <c r="J16" i="50"/>
  <c r="I16" i="50"/>
  <c r="M15" i="50"/>
  <c r="L15" i="50"/>
  <c r="K15" i="50"/>
  <c r="J15" i="50"/>
  <c r="I15" i="50"/>
  <c r="M14" i="50"/>
  <c r="L14" i="50"/>
  <c r="K14" i="50"/>
  <c r="J14" i="50"/>
  <c r="I14" i="50"/>
  <c r="M13" i="50"/>
  <c r="L13" i="50"/>
  <c r="K13" i="50"/>
  <c r="J13" i="50"/>
  <c r="I13" i="50"/>
  <c r="M12" i="50"/>
  <c r="L12" i="50"/>
  <c r="K12" i="50"/>
  <c r="J12" i="50"/>
  <c r="I12" i="50"/>
  <c r="M11" i="50"/>
  <c r="L11" i="50"/>
  <c r="K11" i="50"/>
  <c r="J11" i="50"/>
  <c r="I11" i="50"/>
  <c r="M10" i="50"/>
  <c r="L10" i="50"/>
  <c r="K10" i="50"/>
  <c r="J10" i="50"/>
  <c r="I10" i="50"/>
  <c r="M9" i="50"/>
  <c r="L9" i="50"/>
  <c r="K9" i="50"/>
  <c r="J9" i="50"/>
  <c r="I9" i="50"/>
  <c r="M8" i="50"/>
  <c r="L8" i="50"/>
  <c r="K8" i="50"/>
  <c r="J8" i="50"/>
  <c r="I8" i="50"/>
  <c r="M7" i="50"/>
  <c r="L7" i="50"/>
  <c r="K7" i="50"/>
  <c r="J7" i="50"/>
  <c r="I7" i="50"/>
  <c r="M6" i="50"/>
  <c r="L6" i="50"/>
  <c r="K6" i="50"/>
  <c r="J6" i="50"/>
  <c r="I6" i="50"/>
  <c r="M5" i="50"/>
  <c r="L5" i="50"/>
  <c r="K5" i="50"/>
  <c r="J5" i="50"/>
  <c r="I5" i="50"/>
  <c r="M4" i="50"/>
  <c r="L4" i="50"/>
  <c r="K4" i="50"/>
  <c r="J4" i="50"/>
  <c r="I4" i="50"/>
  <c r="M3" i="50"/>
  <c r="L3" i="50"/>
  <c r="K3" i="50"/>
  <c r="J3" i="50"/>
  <c r="I3" i="50"/>
  <c r="C1" i="50"/>
  <c r="L21" i="49"/>
  <c r="K21" i="49"/>
  <c r="J21" i="49"/>
  <c r="I21" i="49"/>
  <c r="L20" i="49"/>
  <c r="K20" i="49"/>
  <c r="J20" i="49"/>
  <c r="I20" i="49"/>
  <c r="L19" i="49"/>
  <c r="K19" i="49"/>
  <c r="J19" i="49"/>
  <c r="I19" i="49"/>
  <c r="L18" i="49"/>
  <c r="K18" i="49"/>
  <c r="J18" i="49"/>
  <c r="I18" i="49"/>
  <c r="L17" i="49"/>
  <c r="K17" i="49"/>
  <c r="J17" i="49"/>
  <c r="I17" i="49"/>
  <c r="L16" i="49"/>
  <c r="K16" i="49"/>
  <c r="J16" i="49"/>
  <c r="I16" i="49"/>
  <c r="L15" i="49"/>
  <c r="K15" i="49"/>
  <c r="J15" i="49"/>
  <c r="I15" i="49"/>
  <c r="L14" i="49"/>
  <c r="K14" i="49"/>
  <c r="J14" i="49"/>
  <c r="I14" i="49"/>
  <c r="L13" i="49"/>
  <c r="K13" i="49"/>
  <c r="J13" i="49"/>
  <c r="I13" i="49"/>
  <c r="L12" i="49"/>
  <c r="K12" i="49"/>
  <c r="J12" i="49"/>
  <c r="I12" i="49"/>
  <c r="L11" i="49"/>
  <c r="K11" i="49"/>
  <c r="J11" i="49"/>
  <c r="I11" i="49"/>
  <c r="L10" i="49"/>
  <c r="K10" i="49"/>
  <c r="J10" i="49"/>
  <c r="I10" i="49"/>
  <c r="L9" i="49"/>
  <c r="K9" i="49"/>
  <c r="J9" i="49"/>
  <c r="I9" i="49"/>
  <c r="L8" i="49"/>
  <c r="K8" i="49"/>
  <c r="J8" i="49"/>
  <c r="I8" i="49"/>
  <c r="L7" i="49"/>
  <c r="K7" i="49"/>
  <c r="J7" i="49"/>
  <c r="I7" i="49"/>
  <c r="L6" i="49"/>
  <c r="K6" i="49"/>
  <c r="J6" i="49"/>
  <c r="I6" i="49"/>
  <c r="L5" i="49"/>
  <c r="K5" i="49"/>
  <c r="J5" i="49"/>
  <c r="I5" i="49"/>
  <c r="L4" i="49"/>
  <c r="K4" i="49"/>
  <c r="J4" i="49"/>
  <c r="I4" i="49"/>
  <c r="L3" i="49"/>
  <c r="K3" i="49"/>
  <c r="J3" i="49"/>
  <c r="I3" i="49"/>
  <c r="C1" i="49"/>
  <c r="N22" i="48"/>
  <c r="M22" i="48"/>
  <c r="L22" i="48"/>
  <c r="K22" i="48"/>
  <c r="N21" i="48"/>
  <c r="M21" i="48"/>
  <c r="L21" i="48"/>
  <c r="K21" i="48"/>
  <c r="N20" i="48"/>
  <c r="M20" i="48"/>
  <c r="L20" i="48"/>
  <c r="K20" i="48"/>
  <c r="N19" i="48"/>
  <c r="M19" i="48"/>
  <c r="L19" i="48"/>
  <c r="K19" i="48"/>
  <c r="N18" i="48"/>
  <c r="M18" i="48"/>
  <c r="L18" i="48"/>
  <c r="K18" i="48"/>
  <c r="N17" i="48"/>
  <c r="M17" i="48"/>
  <c r="L17" i="48"/>
  <c r="K17" i="48"/>
  <c r="N16" i="48"/>
  <c r="M16" i="48"/>
  <c r="L16" i="48"/>
  <c r="K16" i="48"/>
  <c r="N15" i="48"/>
  <c r="M15" i="48"/>
  <c r="L15" i="48"/>
  <c r="K15" i="48"/>
  <c r="N14" i="48"/>
  <c r="M14" i="48"/>
  <c r="L14" i="48"/>
  <c r="K14" i="48"/>
  <c r="N13" i="48"/>
  <c r="M13" i="48"/>
  <c r="L13" i="48"/>
  <c r="K13" i="48"/>
  <c r="N12" i="48"/>
  <c r="M12" i="48"/>
  <c r="L12" i="48"/>
  <c r="K12" i="48"/>
  <c r="N11" i="48"/>
  <c r="M11" i="48"/>
  <c r="L11" i="48"/>
  <c r="K11" i="48"/>
  <c r="N10" i="48"/>
  <c r="M10" i="48"/>
  <c r="L10" i="48"/>
  <c r="K10" i="48"/>
  <c r="N9" i="48"/>
  <c r="M9" i="48"/>
  <c r="L9" i="48"/>
  <c r="K9" i="48"/>
  <c r="N8" i="48"/>
  <c r="M8" i="48"/>
  <c r="L8" i="48"/>
  <c r="K8" i="48"/>
  <c r="N7" i="48"/>
  <c r="M7" i="48"/>
  <c r="L7" i="48"/>
  <c r="K7" i="48"/>
  <c r="N6" i="48"/>
  <c r="M6" i="48"/>
  <c r="L6" i="48"/>
  <c r="K6" i="48"/>
  <c r="N5" i="48"/>
  <c r="M5" i="48"/>
  <c r="L5" i="48"/>
  <c r="K5" i="48"/>
  <c r="N4" i="48"/>
  <c r="M4" i="48"/>
  <c r="L4" i="48"/>
  <c r="K4" i="48"/>
  <c r="N3" i="48"/>
  <c r="M3" i="48"/>
  <c r="L3" i="48"/>
  <c r="K3" i="48"/>
  <c r="C1" i="48"/>
  <c r="O22" i="47"/>
  <c r="M22" i="47"/>
  <c r="L22" i="47"/>
  <c r="K22" i="47"/>
  <c r="O21" i="47"/>
  <c r="M21" i="47"/>
  <c r="L21" i="47"/>
  <c r="K21" i="47"/>
  <c r="O20" i="47"/>
  <c r="M20" i="47"/>
  <c r="L20" i="47"/>
  <c r="K20" i="47"/>
  <c r="O19" i="47"/>
  <c r="M19" i="47"/>
  <c r="L19" i="47"/>
  <c r="K19" i="47"/>
  <c r="O18" i="47"/>
  <c r="M18" i="47"/>
  <c r="L18" i="47"/>
  <c r="K18" i="47"/>
  <c r="O17" i="47"/>
  <c r="M17" i="47"/>
  <c r="L17" i="47"/>
  <c r="K17" i="47"/>
  <c r="O16" i="47"/>
  <c r="M16" i="47"/>
  <c r="L16" i="47"/>
  <c r="K16" i="47"/>
  <c r="O15" i="47"/>
  <c r="M15" i="47"/>
  <c r="L15" i="47"/>
  <c r="K15" i="47"/>
  <c r="O14" i="47"/>
  <c r="M14" i="47"/>
  <c r="L14" i="47"/>
  <c r="K14" i="47"/>
  <c r="O13" i="47"/>
  <c r="M13" i="47"/>
  <c r="L13" i="47"/>
  <c r="K13" i="47"/>
  <c r="O12" i="47"/>
  <c r="M12" i="47"/>
  <c r="L12" i="47"/>
  <c r="K12" i="47"/>
  <c r="O11" i="47"/>
  <c r="M11" i="47"/>
  <c r="L11" i="47"/>
  <c r="K11" i="47"/>
  <c r="O10" i="47"/>
  <c r="M10" i="47"/>
  <c r="L10" i="47"/>
  <c r="K10" i="47"/>
  <c r="O9" i="47"/>
  <c r="M9" i="47"/>
  <c r="L9" i="47"/>
  <c r="K9" i="47"/>
  <c r="O8" i="47"/>
  <c r="M8" i="47"/>
  <c r="L8" i="47"/>
  <c r="K8" i="47"/>
  <c r="O7" i="47"/>
  <c r="M7" i="47"/>
  <c r="L7" i="47"/>
  <c r="K7" i="47"/>
  <c r="O6" i="47"/>
  <c r="M6" i="47"/>
  <c r="L6" i="47"/>
  <c r="K6" i="47"/>
  <c r="O5" i="47"/>
  <c r="M5" i="47"/>
  <c r="L5" i="47"/>
  <c r="K5" i="47"/>
  <c r="O4" i="47"/>
  <c r="M4" i="47"/>
  <c r="L4" i="47"/>
  <c r="K4" i="47"/>
  <c r="O3" i="47"/>
  <c r="M3" i="47"/>
  <c r="L3" i="47"/>
  <c r="K3" i="47"/>
  <c r="C1" i="47"/>
  <c r="M42" i="46"/>
  <c r="L42" i="46"/>
  <c r="K42" i="46"/>
  <c r="J42" i="46"/>
  <c r="M41" i="46"/>
  <c r="L41" i="46"/>
  <c r="K41" i="46"/>
  <c r="J41" i="46"/>
  <c r="M40" i="46"/>
  <c r="L40" i="46"/>
  <c r="K40" i="46"/>
  <c r="J40" i="46"/>
  <c r="M39" i="46"/>
  <c r="L39" i="46"/>
  <c r="K39" i="46"/>
  <c r="J39" i="46"/>
  <c r="M38" i="46"/>
  <c r="L38" i="46"/>
  <c r="K38" i="46"/>
  <c r="J38" i="46"/>
  <c r="M37" i="46"/>
  <c r="L37" i="46"/>
  <c r="K37" i="46"/>
  <c r="J37" i="46"/>
  <c r="M36" i="46"/>
  <c r="L36" i="46"/>
  <c r="K36" i="46"/>
  <c r="J36" i="46"/>
  <c r="M35" i="46"/>
  <c r="L35" i="46"/>
  <c r="K35" i="46"/>
  <c r="J35" i="46"/>
  <c r="M34" i="46"/>
  <c r="L34" i="46"/>
  <c r="K34" i="46"/>
  <c r="J34" i="46"/>
  <c r="M33" i="46"/>
  <c r="L33" i="46"/>
  <c r="K33" i="46"/>
  <c r="J33" i="46"/>
  <c r="M32" i="46"/>
  <c r="L32" i="46"/>
  <c r="K32" i="46"/>
  <c r="J32" i="46"/>
  <c r="M31" i="46"/>
  <c r="L31" i="46"/>
  <c r="K31" i="46"/>
  <c r="J31" i="46"/>
  <c r="M30" i="46"/>
  <c r="L30" i="46"/>
  <c r="K30" i="46"/>
  <c r="J30" i="46"/>
  <c r="M29" i="46"/>
  <c r="L29" i="46"/>
  <c r="K29" i="46"/>
  <c r="J29" i="46"/>
  <c r="M28" i="46"/>
  <c r="L28" i="46"/>
  <c r="K28" i="46"/>
  <c r="J28" i="46"/>
  <c r="M27" i="46"/>
  <c r="L27" i="46"/>
  <c r="K27" i="46"/>
  <c r="J27" i="46"/>
  <c r="M26" i="46"/>
  <c r="L26" i="46"/>
  <c r="K26" i="46"/>
  <c r="J26" i="46"/>
  <c r="M25" i="46"/>
  <c r="L25" i="46"/>
  <c r="K25" i="46"/>
  <c r="J25" i="46"/>
  <c r="M24" i="46"/>
  <c r="L24" i="46"/>
  <c r="K24" i="46"/>
  <c r="J24" i="46"/>
  <c r="M23" i="46"/>
  <c r="L23" i="46"/>
  <c r="K23" i="46"/>
  <c r="J23" i="46"/>
  <c r="M22" i="46"/>
  <c r="L22" i="46"/>
  <c r="K22" i="46"/>
  <c r="J22" i="46"/>
  <c r="M21" i="46"/>
  <c r="L21" i="46"/>
  <c r="K21" i="46"/>
  <c r="J21" i="46"/>
  <c r="M20" i="46"/>
  <c r="L20" i="46"/>
  <c r="K20" i="46"/>
  <c r="J20" i="46"/>
  <c r="M19" i="46"/>
  <c r="L19" i="46"/>
  <c r="K19" i="46"/>
  <c r="J19" i="46"/>
  <c r="M18" i="46"/>
  <c r="L18" i="46"/>
  <c r="K18" i="46"/>
  <c r="J18" i="46"/>
  <c r="M17" i="46"/>
  <c r="L17" i="46"/>
  <c r="K17" i="46"/>
  <c r="J17" i="46"/>
  <c r="M16" i="46"/>
  <c r="L16" i="46"/>
  <c r="K16" i="46"/>
  <c r="J16" i="46"/>
  <c r="M15" i="46"/>
  <c r="L15" i="46"/>
  <c r="K15" i="46"/>
  <c r="J15" i="46"/>
  <c r="M14" i="46"/>
  <c r="L14" i="46"/>
  <c r="K14" i="46"/>
  <c r="J14" i="46"/>
  <c r="M13" i="46"/>
  <c r="L13" i="46"/>
  <c r="K13" i="46"/>
  <c r="J13" i="46"/>
  <c r="M12" i="46"/>
  <c r="L12" i="46"/>
  <c r="K12" i="46"/>
  <c r="J12" i="46"/>
  <c r="M11" i="46"/>
  <c r="L11" i="46"/>
  <c r="K11" i="46"/>
  <c r="J11" i="46"/>
  <c r="M10" i="46"/>
  <c r="L10" i="46"/>
  <c r="K10" i="46"/>
  <c r="J10" i="46"/>
  <c r="M9" i="46"/>
  <c r="L9" i="46"/>
  <c r="K9" i="46"/>
  <c r="J9" i="46"/>
  <c r="M8" i="46"/>
  <c r="L8" i="46"/>
  <c r="K8" i="46"/>
  <c r="J8" i="46"/>
  <c r="M7" i="46"/>
  <c r="L7" i="46"/>
  <c r="K7" i="46"/>
  <c r="J7" i="46"/>
  <c r="M6" i="46"/>
  <c r="L6" i="46"/>
  <c r="K6" i="46"/>
  <c r="J6" i="46"/>
  <c r="M5" i="46"/>
  <c r="L5" i="46"/>
  <c r="K5" i="46"/>
  <c r="J5" i="46"/>
  <c r="M4" i="46"/>
  <c r="L4" i="46"/>
  <c r="K4" i="46"/>
  <c r="J4" i="46"/>
  <c r="M3" i="46"/>
  <c r="L3" i="46"/>
  <c r="K3" i="46"/>
  <c r="J3" i="46"/>
  <c r="C1" i="46"/>
  <c r="M42" i="45"/>
  <c r="L42" i="45"/>
  <c r="K42" i="45"/>
  <c r="J42" i="45"/>
  <c r="M41" i="45"/>
  <c r="L41" i="45"/>
  <c r="K41" i="45"/>
  <c r="J41" i="45"/>
  <c r="M40" i="45"/>
  <c r="L40" i="45"/>
  <c r="K40" i="45"/>
  <c r="J40" i="45"/>
  <c r="M39" i="45"/>
  <c r="L39" i="45"/>
  <c r="K39" i="45"/>
  <c r="J39" i="45"/>
  <c r="M38" i="45"/>
  <c r="L38" i="45"/>
  <c r="K38" i="45"/>
  <c r="J38" i="45"/>
  <c r="M37" i="45"/>
  <c r="L37" i="45"/>
  <c r="K37" i="45"/>
  <c r="J37" i="45"/>
  <c r="M36" i="45"/>
  <c r="L36" i="45"/>
  <c r="K36" i="45"/>
  <c r="J36" i="45"/>
  <c r="M35" i="45"/>
  <c r="L35" i="45"/>
  <c r="K35" i="45"/>
  <c r="J35" i="45"/>
  <c r="M34" i="45"/>
  <c r="L34" i="45"/>
  <c r="K34" i="45"/>
  <c r="J34" i="45"/>
  <c r="M33" i="45"/>
  <c r="L33" i="45"/>
  <c r="K33" i="45"/>
  <c r="J33" i="45"/>
  <c r="M32" i="45"/>
  <c r="L32" i="45"/>
  <c r="K32" i="45"/>
  <c r="J32" i="45"/>
  <c r="M31" i="45"/>
  <c r="L31" i="45"/>
  <c r="K31" i="45"/>
  <c r="J31" i="45"/>
  <c r="M30" i="45"/>
  <c r="L30" i="45"/>
  <c r="K30" i="45"/>
  <c r="J30" i="45"/>
  <c r="M29" i="45"/>
  <c r="L29" i="45"/>
  <c r="K29" i="45"/>
  <c r="J29" i="45"/>
  <c r="M28" i="45"/>
  <c r="L28" i="45"/>
  <c r="K28" i="45"/>
  <c r="J28" i="45"/>
  <c r="M27" i="45"/>
  <c r="L27" i="45"/>
  <c r="K27" i="45"/>
  <c r="J27" i="45"/>
  <c r="M26" i="45"/>
  <c r="L26" i="45"/>
  <c r="K26" i="45"/>
  <c r="J26" i="45"/>
  <c r="M25" i="45"/>
  <c r="L25" i="45"/>
  <c r="K25" i="45"/>
  <c r="J25" i="45"/>
  <c r="M24" i="45"/>
  <c r="L24" i="45"/>
  <c r="K24" i="45"/>
  <c r="J24" i="45"/>
  <c r="M23" i="45"/>
  <c r="L23" i="45"/>
  <c r="K23" i="45"/>
  <c r="J23" i="45"/>
  <c r="M22" i="45"/>
  <c r="L22" i="45"/>
  <c r="K22" i="45"/>
  <c r="J22" i="45"/>
  <c r="M21" i="45"/>
  <c r="L21" i="45"/>
  <c r="K21" i="45"/>
  <c r="J21" i="45"/>
  <c r="M20" i="45"/>
  <c r="L20" i="45"/>
  <c r="K20" i="45"/>
  <c r="J20" i="45"/>
  <c r="M19" i="45"/>
  <c r="L19" i="45"/>
  <c r="K19" i="45"/>
  <c r="J19" i="45"/>
  <c r="M18" i="45"/>
  <c r="L18" i="45"/>
  <c r="K18" i="45"/>
  <c r="J18" i="45"/>
  <c r="M17" i="45"/>
  <c r="L17" i="45"/>
  <c r="K17" i="45"/>
  <c r="J17" i="45"/>
  <c r="M16" i="45"/>
  <c r="L16" i="45"/>
  <c r="K16" i="45"/>
  <c r="J16" i="45"/>
  <c r="M15" i="45"/>
  <c r="L15" i="45"/>
  <c r="K15" i="45"/>
  <c r="J15" i="45"/>
  <c r="M14" i="45"/>
  <c r="L14" i="45"/>
  <c r="K14" i="45"/>
  <c r="J14" i="45"/>
  <c r="M13" i="45"/>
  <c r="L13" i="45"/>
  <c r="K13" i="45"/>
  <c r="J13" i="45"/>
  <c r="M12" i="45"/>
  <c r="L12" i="45"/>
  <c r="K12" i="45"/>
  <c r="J12" i="45"/>
  <c r="M11" i="45"/>
  <c r="L11" i="45"/>
  <c r="K11" i="45"/>
  <c r="J11" i="45"/>
  <c r="M10" i="45"/>
  <c r="L10" i="45"/>
  <c r="K10" i="45"/>
  <c r="J10" i="45"/>
  <c r="M9" i="45"/>
  <c r="L9" i="45"/>
  <c r="K9" i="45"/>
  <c r="J9" i="45"/>
  <c r="M8" i="45"/>
  <c r="L8" i="45"/>
  <c r="K8" i="45"/>
  <c r="J8" i="45"/>
  <c r="M7" i="45"/>
  <c r="L7" i="45"/>
  <c r="K7" i="45"/>
  <c r="J7" i="45"/>
  <c r="M6" i="45"/>
  <c r="L6" i="45"/>
  <c r="K6" i="45"/>
  <c r="J6" i="45"/>
  <c r="M5" i="45"/>
  <c r="L5" i="45"/>
  <c r="K5" i="45"/>
  <c r="J5" i="45"/>
  <c r="M4" i="45"/>
  <c r="L4" i="45"/>
  <c r="K4" i="45"/>
  <c r="J4" i="45"/>
  <c r="M3" i="45"/>
  <c r="L3" i="45"/>
  <c r="K3" i="45"/>
  <c r="J3" i="45"/>
  <c r="C1" i="45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M4" i="11" l="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3" i="10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3" i="9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3" i="6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3" i="4"/>
  <c r="M3" i="4"/>
  <c r="M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K5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" i="2"/>
  <c r="L3" i="2"/>
  <c r="C1" i="26"/>
  <c r="C1" i="12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C1" i="11"/>
  <c r="J22" i="10"/>
  <c r="H22" i="10"/>
  <c r="J21" i="10"/>
  <c r="H21" i="10"/>
  <c r="J20" i="10"/>
  <c r="H20" i="10"/>
  <c r="J19" i="10"/>
  <c r="H19" i="10"/>
  <c r="J18" i="10"/>
  <c r="H18" i="10"/>
  <c r="J17" i="10"/>
  <c r="H17" i="10"/>
  <c r="J16" i="10"/>
  <c r="H16" i="10"/>
  <c r="J15" i="10"/>
  <c r="H15" i="10"/>
  <c r="J14" i="10"/>
  <c r="H14" i="10"/>
  <c r="J13" i="10"/>
  <c r="H13" i="10"/>
  <c r="J12" i="10"/>
  <c r="H12" i="10"/>
  <c r="J11" i="10"/>
  <c r="H11" i="10"/>
  <c r="J10" i="10"/>
  <c r="H10" i="10"/>
  <c r="J9" i="10"/>
  <c r="H9" i="10"/>
  <c r="J8" i="10"/>
  <c r="H8" i="10"/>
  <c r="J7" i="10"/>
  <c r="H7" i="10"/>
  <c r="J6" i="10"/>
  <c r="H6" i="10"/>
  <c r="J5" i="10"/>
  <c r="H5" i="10"/>
  <c r="J4" i="10"/>
  <c r="H4" i="10"/>
  <c r="J3" i="10"/>
  <c r="H3" i="10"/>
  <c r="C1" i="10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J7" i="9"/>
  <c r="H7" i="9"/>
  <c r="J6" i="9"/>
  <c r="H6" i="9"/>
  <c r="J5" i="9"/>
  <c r="H5" i="9"/>
  <c r="J4" i="9"/>
  <c r="H4" i="9"/>
  <c r="H3" i="9"/>
  <c r="C1" i="9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C1" i="8"/>
  <c r="K22" i="7"/>
  <c r="J22" i="7"/>
  <c r="H22" i="7"/>
  <c r="K21" i="7"/>
  <c r="J21" i="7"/>
  <c r="H21" i="7"/>
  <c r="K20" i="7"/>
  <c r="J20" i="7"/>
  <c r="H20" i="7"/>
  <c r="K19" i="7"/>
  <c r="J19" i="7"/>
  <c r="H19" i="7"/>
  <c r="K18" i="7"/>
  <c r="J18" i="7"/>
  <c r="H18" i="7"/>
  <c r="K17" i="7"/>
  <c r="J17" i="7"/>
  <c r="H17" i="7"/>
  <c r="K16" i="7"/>
  <c r="J16" i="7"/>
  <c r="H16" i="7"/>
  <c r="K15" i="7"/>
  <c r="J15" i="7"/>
  <c r="H15" i="7"/>
  <c r="K14" i="7"/>
  <c r="J14" i="7"/>
  <c r="H14" i="7"/>
  <c r="K13" i="7"/>
  <c r="J13" i="7"/>
  <c r="H13" i="7"/>
  <c r="K12" i="7"/>
  <c r="J12" i="7"/>
  <c r="H12" i="7"/>
  <c r="K11" i="7"/>
  <c r="J11" i="7"/>
  <c r="H11" i="7"/>
  <c r="K10" i="7"/>
  <c r="J10" i="7"/>
  <c r="H10" i="7"/>
  <c r="K9" i="7"/>
  <c r="J9" i="7"/>
  <c r="H9" i="7"/>
  <c r="K8" i="7"/>
  <c r="J8" i="7"/>
  <c r="H8" i="7"/>
  <c r="K7" i="7"/>
  <c r="J7" i="7"/>
  <c r="H7" i="7"/>
  <c r="K6" i="7"/>
  <c r="J6" i="7"/>
  <c r="H6" i="7"/>
  <c r="K5" i="7"/>
  <c r="J5" i="7"/>
  <c r="H5" i="7"/>
  <c r="J4" i="7"/>
  <c r="H4" i="7"/>
  <c r="K4" i="7" s="1"/>
  <c r="J3" i="7"/>
  <c r="H3" i="7"/>
  <c r="C1" i="7"/>
  <c r="M42" i="6"/>
  <c r="K42" i="6"/>
  <c r="J42" i="6"/>
  <c r="I42" i="6"/>
  <c r="M41" i="6"/>
  <c r="K41" i="6"/>
  <c r="J41" i="6"/>
  <c r="I41" i="6"/>
  <c r="M40" i="6"/>
  <c r="K40" i="6"/>
  <c r="J40" i="6"/>
  <c r="I40" i="6"/>
  <c r="M39" i="6"/>
  <c r="K39" i="6"/>
  <c r="J39" i="6"/>
  <c r="I39" i="6"/>
  <c r="M38" i="6"/>
  <c r="K38" i="6"/>
  <c r="J38" i="6"/>
  <c r="I38" i="6"/>
  <c r="M37" i="6"/>
  <c r="K37" i="6"/>
  <c r="J37" i="6"/>
  <c r="I37" i="6"/>
  <c r="M36" i="6"/>
  <c r="K36" i="6"/>
  <c r="J36" i="6"/>
  <c r="I36" i="6"/>
  <c r="M35" i="6"/>
  <c r="K35" i="6"/>
  <c r="J35" i="6"/>
  <c r="I35" i="6"/>
  <c r="M34" i="6"/>
  <c r="K34" i="6"/>
  <c r="J34" i="6"/>
  <c r="I34" i="6"/>
  <c r="M33" i="6"/>
  <c r="K33" i="6"/>
  <c r="J33" i="6"/>
  <c r="I33" i="6"/>
  <c r="M32" i="6"/>
  <c r="K32" i="6"/>
  <c r="J32" i="6"/>
  <c r="I32" i="6"/>
  <c r="M31" i="6"/>
  <c r="K31" i="6"/>
  <c r="J31" i="6"/>
  <c r="I31" i="6"/>
  <c r="M30" i="6"/>
  <c r="K30" i="6"/>
  <c r="J30" i="6"/>
  <c r="I30" i="6"/>
  <c r="M29" i="6"/>
  <c r="K29" i="6"/>
  <c r="J29" i="6"/>
  <c r="I29" i="6"/>
  <c r="M28" i="6"/>
  <c r="K28" i="6"/>
  <c r="J28" i="6"/>
  <c r="I28" i="6"/>
  <c r="M27" i="6"/>
  <c r="K27" i="6"/>
  <c r="J27" i="6"/>
  <c r="I27" i="6"/>
  <c r="M26" i="6"/>
  <c r="K26" i="6"/>
  <c r="J26" i="6"/>
  <c r="I26" i="6"/>
  <c r="M25" i="6"/>
  <c r="K25" i="6"/>
  <c r="J25" i="6"/>
  <c r="I25" i="6"/>
  <c r="M24" i="6"/>
  <c r="K24" i="6"/>
  <c r="J24" i="6"/>
  <c r="I24" i="6"/>
  <c r="M23" i="6"/>
  <c r="K23" i="6"/>
  <c r="J23" i="6"/>
  <c r="I23" i="6"/>
  <c r="M22" i="6"/>
  <c r="K22" i="6"/>
  <c r="J22" i="6"/>
  <c r="I22" i="6"/>
  <c r="M21" i="6"/>
  <c r="K21" i="6"/>
  <c r="J21" i="6"/>
  <c r="I21" i="6"/>
  <c r="M20" i="6"/>
  <c r="K20" i="6"/>
  <c r="J20" i="6"/>
  <c r="I20" i="6"/>
  <c r="M19" i="6"/>
  <c r="K19" i="6"/>
  <c r="J19" i="6"/>
  <c r="I19" i="6"/>
  <c r="M18" i="6"/>
  <c r="K18" i="6"/>
  <c r="J18" i="6"/>
  <c r="I18" i="6"/>
  <c r="M17" i="6"/>
  <c r="K17" i="6"/>
  <c r="J17" i="6"/>
  <c r="I17" i="6"/>
  <c r="M16" i="6"/>
  <c r="K16" i="6"/>
  <c r="J16" i="6"/>
  <c r="I16" i="6"/>
  <c r="M15" i="6"/>
  <c r="K15" i="6"/>
  <c r="J15" i="6"/>
  <c r="I15" i="6"/>
  <c r="M14" i="6"/>
  <c r="K14" i="6"/>
  <c r="J14" i="6"/>
  <c r="I14" i="6"/>
  <c r="M13" i="6"/>
  <c r="K13" i="6"/>
  <c r="J13" i="6"/>
  <c r="I13" i="6"/>
  <c r="M12" i="6"/>
  <c r="K12" i="6"/>
  <c r="J12" i="6"/>
  <c r="I12" i="6"/>
  <c r="M11" i="6"/>
  <c r="K11" i="6"/>
  <c r="J11" i="6"/>
  <c r="I11" i="6"/>
  <c r="M10" i="6"/>
  <c r="K10" i="6"/>
  <c r="J10" i="6"/>
  <c r="I10" i="6"/>
  <c r="M9" i="6"/>
  <c r="K9" i="6"/>
  <c r="J9" i="6"/>
  <c r="I9" i="6"/>
  <c r="M8" i="6"/>
  <c r="K8" i="6"/>
  <c r="J8" i="6"/>
  <c r="I8" i="6"/>
  <c r="K7" i="6"/>
  <c r="J7" i="6"/>
  <c r="I7" i="6"/>
  <c r="M7" i="6" s="1"/>
  <c r="M6" i="6"/>
  <c r="K6" i="6"/>
  <c r="J6" i="6"/>
  <c r="I6" i="6"/>
  <c r="J5" i="6"/>
  <c r="M5" i="6" s="1"/>
  <c r="I5" i="6"/>
  <c r="J4" i="6"/>
  <c r="K4" i="6" s="1"/>
  <c r="I4" i="6"/>
  <c r="J3" i="6"/>
  <c r="I3" i="6"/>
  <c r="C1" i="6"/>
  <c r="L21" i="5"/>
  <c r="J21" i="5"/>
  <c r="I21" i="5"/>
  <c r="L20" i="5"/>
  <c r="J20" i="5"/>
  <c r="I20" i="5"/>
  <c r="L19" i="5"/>
  <c r="J19" i="5"/>
  <c r="I19" i="5"/>
  <c r="L18" i="5"/>
  <c r="J18" i="5"/>
  <c r="I18" i="5"/>
  <c r="L17" i="5"/>
  <c r="J17" i="5"/>
  <c r="I17" i="5"/>
  <c r="L16" i="5"/>
  <c r="J16" i="5"/>
  <c r="I16" i="5"/>
  <c r="L15" i="5"/>
  <c r="J15" i="5"/>
  <c r="I15" i="5"/>
  <c r="L14" i="5"/>
  <c r="J14" i="5"/>
  <c r="I14" i="5"/>
  <c r="L13" i="5"/>
  <c r="J13" i="5"/>
  <c r="I13" i="5"/>
  <c r="L12" i="5"/>
  <c r="J12" i="5"/>
  <c r="I12" i="5"/>
  <c r="L11" i="5"/>
  <c r="J11" i="5"/>
  <c r="I11" i="5"/>
  <c r="L10" i="5"/>
  <c r="J10" i="5"/>
  <c r="I10" i="5"/>
  <c r="L9" i="5"/>
  <c r="J9" i="5"/>
  <c r="I9" i="5"/>
  <c r="L8" i="5"/>
  <c r="J8" i="5"/>
  <c r="I8" i="5"/>
  <c r="L7" i="5"/>
  <c r="J7" i="5"/>
  <c r="I7" i="5"/>
  <c r="L6" i="5"/>
  <c r="J6" i="5"/>
  <c r="I6" i="5"/>
  <c r="L5" i="5"/>
  <c r="J5" i="5"/>
  <c r="I5" i="5"/>
  <c r="J4" i="5"/>
  <c r="I4" i="5"/>
  <c r="K3" i="5"/>
  <c r="J3" i="5"/>
  <c r="I3" i="5"/>
  <c r="C1" i="5"/>
  <c r="N22" i="4"/>
  <c r="K22" i="4"/>
  <c r="N21" i="4"/>
  <c r="K21" i="4"/>
  <c r="N20" i="4"/>
  <c r="K20" i="4"/>
  <c r="N19" i="4"/>
  <c r="K19" i="4"/>
  <c r="N18" i="4"/>
  <c r="K18" i="4"/>
  <c r="N17" i="4"/>
  <c r="K17" i="4"/>
  <c r="N16" i="4"/>
  <c r="K16" i="4"/>
  <c r="N15" i="4"/>
  <c r="K15" i="4"/>
  <c r="N14" i="4"/>
  <c r="K14" i="4"/>
  <c r="N13" i="4"/>
  <c r="K13" i="4"/>
  <c r="N12" i="4"/>
  <c r="K12" i="4"/>
  <c r="N11" i="4"/>
  <c r="K11" i="4"/>
  <c r="N10" i="4"/>
  <c r="K10" i="4"/>
  <c r="N9" i="4"/>
  <c r="K9" i="4"/>
  <c r="N8" i="4"/>
  <c r="K8" i="4"/>
  <c r="N7" i="4"/>
  <c r="K7" i="4"/>
  <c r="N6" i="4"/>
  <c r="K6" i="4"/>
  <c r="N5" i="4"/>
  <c r="K5" i="4"/>
  <c r="N4" i="4"/>
  <c r="K4" i="4"/>
  <c r="K3" i="4"/>
  <c r="N3" i="4" s="1"/>
  <c r="C1" i="4"/>
  <c r="O22" i="3"/>
  <c r="K22" i="3"/>
  <c r="O21" i="3"/>
  <c r="K21" i="3"/>
  <c r="O20" i="3"/>
  <c r="K20" i="3"/>
  <c r="O19" i="3"/>
  <c r="K19" i="3"/>
  <c r="O18" i="3"/>
  <c r="K18" i="3"/>
  <c r="O17" i="3"/>
  <c r="K17" i="3"/>
  <c r="O16" i="3"/>
  <c r="K16" i="3"/>
  <c r="O15" i="3"/>
  <c r="K15" i="3"/>
  <c r="O14" i="3"/>
  <c r="K14" i="3"/>
  <c r="O13" i="3"/>
  <c r="K13" i="3"/>
  <c r="O12" i="3"/>
  <c r="K12" i="3"/>
  <c r="O11" i="3"/>
  <c r="K11" i="3"/>
  <c r="O10" i="3"/>
  <c r="K10" i="3"/>
  <c r="O9" i="3"/>
  <c r="K9" i="3"/>
  <c r="O8" i="3"/>
  <c r="K8" i="3"/>
  <c r="O7" i="3"/>
  <c r="K7" i="3"/>
  <c r="O6" i="3"/>
  <c r="K6" i="3"/>
  <c r="O4" i="3"/>
  <c r="K4" i="3"/>
  <c r="L3" i="3"/>
  <c r="N3" i="3" s="1"/>
  <c r="K3" i="3"/>
  <c r="C1" i="3"/>
  <c r="M42" i="2"/>
  <c r="K42" i="2"/>
  <c r="J42" i="2"/>
  <c r="M41" i="2"/>
  <c r="K41" i="2"/>
  <c r="J41" i="2"/>
  <c r="M40" i="2"/>
  <c r="K40" i="2"/>
  <c r="J40" i="2"/>
  <c r="M39" i="2"/>
  <c r="K39" i="2"/>
  <c r="J39" i="2"/>
  <c r="M38" i="2"/>
  <c r="K38" i="2"/>
  <c r="J38" i="2"/>
  <c r="M37" i="2"/>
  <c r="K37" i="2"/>
  <c r="J37" i="2"/>
  <c r="M36" i="2"/>
  <c r="K36" i="2"/>
  <c r="J36" i="2"/>
  <c r="M35" i="2"/>
  <c r="K35" i="2"/>
  <c r="J35" i="2"/>
  <c r="M34" i="2"/>
  <c r="K34" i="2"/>
  <c r="J34" i="2"/>
  <c r="M33" i="2"/>
  <c r="K33" i="2"/>
  <c r="J33" i="2"/>
  <c r="M32" i="2"/>
  <c r="K32" i="2"/>
  <c r="J32" i="2"/>
  <c r="M31" i="2"/>
  <c r="K31" i="2"/>
  <c r="J31" i="2"/>
  <c r="M30" i="2"/>
  <c r="K30" i="2"/>
  <c r="J30" i="2"/>
  <c r="M29" i="2"/>
  <c r="K29" i="2"/>
  <c r="J29" i="2"/>
  <c r="M28" i="2"/>
  <c r="K28" i="2"/>
  <c r="J28" i="2"/>
  <c r="M27" i="2"/>
  <c r="K27" i="2"/>
  <c r="J27" i="2"/>
  <c r="M26" i="2"/>
  <c r="K26" i="2"/>
  <c r="J26" i="2"/>
  <c r="M25" i="2"/>
  <c r="K25" i="2"/>
  <c r="J25" i="2"/>
  <c r="M24" i="2"/>
  <c r="K24" i="2"/>
  <c r="J24" i="2"/>
  <c r="M23" i="2"/>
  <c r="K23" i="2"/>
  <c r="J23" i="2"/>
  <c r="M22" i="2"/>
  <c r="K22" i="2"/>
  <c r="J22" i="2"/>
  <c r="M21" i="2"/>
  <c r="K21" i="2"/>
  <c r="J21" i="2"/>
  <c r="M20" i="2"/>
  <c r="K20" i="2"/>
  <c r="J20" i="2"/>
  <c r="M19" i="2"/>
  <c r="K19" i="2"/>
  <c r="J19" i="2"/>
  <c r="M18" i="2"/>
  <c r="K18" i="2"/>
  <c r="J18" i="2"/>
  <c r="M17" i="2"/>
  <c r="K17" i="2"/>
  <c r="J17" i="2"/>
  <c r="M16" i="2"/>
  <c r="K16" i="2"/>
  <c r="J16" i="2"/>
  <c r="M15" i="2"/>
  <c r="K15" i="2"/>
  <c r="J15" i="2"/>
  <c r="M14" i="2"/>
  <c r="K14" i="2"/>
  <c r="J14" i="2"/>
  <c r="M13" i="2"/>
  <c r="K13" i="2"/>
  <c r="J13" i="2"/>
  <c r="M12" i="2"/>
  <c r="K12" i="2"/>
  <c r="J12" i="2"/>
  <c r="M11" i="2"/>
  <c r="K11" i="2"/>
  <c r="J11" i="2"/>
  <c r="M10" i="2"/>
  <c r="K10" i="2"/>
  <c r="J10" i="2"/>
  <c r="M9" i="2"/>
  <c r="K9" i="2"/>
  <c r="J9" i="2"/>
  <c r="M8" i="2"/>
  <c r="K8" i="2"/>
  <c r="J8" i="2"/>
  <c r="M7" i="2"/>
  <c r="K7" i="2"/>
  <c r="J7" i="2"/>
  <c r="K6" i="2"/>
  <c r="J6" i="2"/>
  <c r="M6" i="2" s="1"/>
  <c r="M5" i="2"/>
  <c r="K5" i="2"/>
  <c r="J5" i="2"/>
  <c r="M4" i="2"/>
  <c r="K4" i="2"/>
  <c r="J4" i="2"/>
  <c r="M3" i="2"/>
  <c r="K3" i="2"/>
  <c r="J3" i="2"/>
  <c r="C1" i="2"/>
  <c r="M4" i="6" l="1"/>
  <c r="K5" i="6"/>
  <c r="K3" i="7"/>
  <c r="L4" i="5"/>
  <c r="L3" i="5"/>
  <c r="M3" i="11"/>
  <c r="J3" i="9"/>
  <c r="M3" i="6"/>
  <c r="K3" i="6"/>
  <c r="O3" i="3"/>
  <c r="O5" i="3"/>
</calcChain>
</file>

<file path=xl/sharedStrings.xml><?xml version="1.0" encoding="utf-8"?>
<sst xmlns="http://schemas.openxmlformats.org/spreadsheetml/2006/main" count="815" uniqueCount="254">
  <si>
    <t>Agreement Number:</t>
  </si>
  <si>
    <t>IGA Number:</t>
  </si>
  <si>
    <t>Cooperator Name:</t>
  </si>
  <si>
    <t>Dates Valid:</t>
  </si>
  <si>
    <t>04/01/2020 - 04/01/2022</t>
  </si>
  <si>
    <t>Cooperator's Address:</t>
  </si>
  <si>
    <t>DFFM District:</t>
  </si>
  <si>
    <t>County:</t>
  </si>
  <si>
    <t>Wildland Response Group:</t>
  </si>
  <si>
    <t>Cooperator's Phone Number:</t>
  </si>
  <si>
    <t>Cooperator's Email:</t>
  </si>
  <si>
    <t>Cooperator's Dispatch Center:</t>
  </si>
  <si>
    <t>Dispatch Number:</t>
  </si>
  <si>
    <t>Dispatch Email:</t>
  </si>
  <si>
    <t>Federal Employer ID:</t>
  </si>
  <si>
    <t>Fire Chief's Name:</t>
  </si>
  <si>
    <t>Fire Chief's Office Number:</t>
  </si>
  <si>
    <t>Fire Chief's Email:</t>
  </si>
  <si>
    <t>Fire Chief's Cell Phone:</t>
  </si>
  <si>
    <t>Wildland Coordinator's Name:</t>
  </si>
  <si>
    <t>Coordinator's Work Number:</t>
  </si>
  <si>
    <t>Coordinator's Email:</t>
  </si>
  <si>
    <t>Coordinator's Cell Phone:</t>
  </si>
  <si>
    <t>Equipment work rates lited on the equipment lists are based on all operating supplies being furnished by cooperator (wet)</t>
  </si>
  <si>
    <t>Resources assigned under this agreement remain employees or property of the cooperator and are subject to Cooperator's supervision and control and are covered by the Cooperator;s Workman's Compensation and Insurance.</t>
  </si>
  <si>
    <r>
      <t xml:space="preserve">Special Provisions: </t>
    </r>
    <r>
      <rPr>
        <sz val="8"/>
        <color rgb="FF000000"/>
        <rFont val="Calibri"/>
        <family val="2"/>
      </rPr>
      <t>Cooperator will adhere to terms set to n the General Provisions to the Cooperative Fire Rate Agreement (01/19) attached hereto.</t>
    </r>
  </si>
  <si>
    <t>Agency Representative's Signature</t>
  </si>
  <si>
    <t>Agency Representative's Name and Title</t>
  </si>
  <si>
    <t>Date</t>
  </si>
  <si>
    <t>State Representative's Signature</t>
  </si>
  <si>
    <t>State Representative's Name and Title</t>
  </si>
  <si>
    <t>CFRA Cycle</t>
  </si>
  <si>
    <t>-</t>
  </si>
  <si>
    <t>Status</t>
  </si>
  <si>
    <t>Type</t>
  </si>
  <si>
    <t>3 Letter ID</t>
  </si>
  <si>
    <t>LIC #       (G-XXXX)</t>
  </si>
  <si>
    <t>Entire VIN or Serial (REQUIRED)</t>
  </si>
  <si>
    <t>Radio ID</t>
  </si>
  <si>
    <t>Year</t>
  </si>
  <si>
    <t>4x4</t>
  </si>
  <si>
    <t>CAFS</t>
  </si>
  <si>
    <t>Base Rate</t>
  </si>
  <si>
    <t>Age Sub</t>
  </si>
  <si>
    <t>CAFS Add</t>
  </si>
  <si>
    <t>Total Rate</t>
  </si>
  <si>
    <t>No</t>
  </si>
  <si>
    <t>Type 1 Engine</t>
  </si>
  <si>
    <t>Type 2 Engine</t>
  </si>
  <si>
    <t>Yes</t>
  </si>
  <si>
    <t>Tactical Also</t>
  </si>
  <si>
    <t>Tactical Rate</t>
  </si>
  <si>
    <t>Support Rate</t>
  </si>
  <si>
    <t>CFRA Cycle:</t>
  </si>
  <si>
    <t>Rate Type</t>
  </si>
  <si>
    <t xml:space="preserve"> </t>
  </si>
  <si>
    <t>4X4 Add</t>
  </si>
  <si>
    <t>Mileage</t>
  </si>
  <si>
    <t>Entire VIN or Serial (OPTIONAL)</t>
  </si>
  <si>
    <t>CFRA Cycle: 2020 - 2022</t>
  </si>
  <si>
    <t>Serial Number</t>
  </si>
  <si>
    <t>Daily Rate</t>
  </si>
  <si>
    <t>Notes</t>
  </si>
  <si>
    <t>VIN, Hull Number or Serial Number</t>
  </si>
  <si>
    <t>1 Person Staffing Rate</t>
  </si>
  <si>
    <t>2 Person Staffing Rate</t>
  </si>
  <si>
    <t>3 Person Staffing Rate</t>
  </si>
  <si>
    <t>4 Person Staffing Rate</t>
  </si>
  <si>
    <t>5 Person Staffing Rate</t>
  </si>
  <si>
    <t>Amendment Number:</t>
  </si>
  <si>
    <t>When completing the amendment page, please list all pertinant details of the equipment you are referencing, to include: the type of change, equipment type (per Appendix B), license plate, VIN (or serial number for non-vehicle equipment), radio ID, year of manufacture, if a tender if it is available as tactical as well, 4x4 or not, CAFS or not, and the rate (According to Appendix A).</t>
  </si>
  <si>
    <r>
      <t xml:space="preserve">Special Provisions: </t>
    </r>
    <r>
      <rPr>
        <sz val="8"/>
        <color rgb="FF000000"/>
        <rFont val="Calibri"/>
        <family val="2"/>
      </rPr>
      <t>Cooperator will adhere to terms set to n the General Provisions to the Cooperative Fire Rate Agreement (01/19) attached hereto.</t>
    </r>
  </si>
  <si>
    <r>
      <t xml:space="preserve">Special Provisions: </t>
    </r>
    <r>
      <rPr>
        <sz val="8"/>
        <color rgb="FF000000"/>
        <rFont val="Calibri"/>
        <family val="2"/>
      </rPr>
      <t>Cooperator will adhere to terms set to n the General Provisions to the Cooperative Fire Rate Agreement (01/19) attached hereto.</t>
    </r>
  </si>
  <si>
    <r>
      <t xml:space="preserve">Special Provisions: </t>
    </r>
    <r>
      <rPr>
        <sz val="8"/>
        <color rgb="FF000000"/>
        <rFont val="Calibri"/>
        <family val="2"/>
      </rPr>
      <t>Cooperator will adhere to terms set to n the General Provisions to the Cooperative Fire Rate Agreement (01/19) attached hereto.</t>
    </r>
  </si>
  <si>
    <r>
      <t xml:space="preserve">Special Provisions: </t>
    </r>
    <r>
      <rPr>
        <sz val="8"/>
        <color rgb="FF000000"/>
        <rFont val="Calibri"/>
        <family val="2"/>
      </rPr>
      <t>Cooperator will adhere to terms set to n the General Provisions to the Cooperative Fire Rate Agreement (01/19) attached hereto.</t>
    </r>
  </si>
  <si>
    <r>
      <t xml:space="preserve">Special Provisions: </t>
    </r>
    <r>
      <rPr>
        <sz val="8"/>
        <color rgb="FF000000"/>
        <rFont val="Calibri"/>
        <family val="2"/>
      </rPr>
      <t>Cooperator will adhere to terms set to n the General Provisions to the Cooperative Fire Rate Agreement (01/19) attached hereto.</t>
    </r>
  </si>
  <si>
    <t>Engine Types</t>
  </si>
  <si>
    <t>Engine Rate</t>
  </si>
  <si>
    <t>EMS Types</t>
  </si>
  <si>
    <t>EMS Rate</t>
  </si>
  <si>
    <t>Tender Types</t>
  </si>
  <si>
    <t>Tender Rate</t>
  </si>
  <si>
    <t>Light Duty Vehicles</t>
  </si>
  <si>
    <t>Light Duty Rate</t>
  </si>
  <si>
    <t>Medium Duty Vehicles</t>
  </si>
  <si>
    <t>Medium Duty Rate</t>
  </si>
  <si>
    <t>Water Handling Equipment</t>
  </si>
  <si>
    <t>Water Handling Rates</t>
  </si>
  <si>
    <t>Logistics Equipment</t>
  </si>
  <si>
    <t>Logistics Rates</t>
  </si>
  <si>
    <t>Other Equipment</t>
  </si>
  <si>
    <t>Other Rates</t>
  </si>
  <si>
    <t>All Hazard Equipment</t>
  </si>
  <si>
    <t>All-Hazard Rates</t>
  </si>
  <si>
    <t>Heavy Rescues - RRT</t>
  </si>
  <si>
    <t>Heavy Rescue Rates</t>
  </si>
  <si>
    <t>FEPP Equipment</t>
  </si>
  <si>
    <t>FEPP Rates</t>
  </si>
  <si>
    <t>FEPP</t>
  </si>
  <si>
    <t>DFFM District</t>
  </si>
  <si>
    <t>County</t>
  </si>
  <si>
    <t>Wildland Resource Group</t>
  </si>
  <si>
    <t>Add</t>
  </si>
  <si>
    <t>Medical Team wo/UTV</t>
  </si>
  <si>
    <t>Day</t>
  </si>
  <si>
    <t>Type 1 Support</t>
  </si>
  <si>
    <t>Compact Pickup</t>
  </si>
  <si>
    <t>1 1/2 Ton Truck</t>
  </si>
  <si>
    <t>Pumpkin &lt; 1000 Gal</t>
  </si>
  <si>
    <t>Portable Light Tower</t>
  </si>
  <si>
    <t>10" Chipper</t>
  </si>
  <si>
    <t>Type 1 Crash/Rescue</t>
  </si>
  <si>
    <t>Heavy Rescue - No HAZMAT/TRT</t>
  </si>
  <si>
    <t>Northern A1S</t>
  </si>
  <si>
    <t>Apache</t>
  </si>
  <si>
    <t>CAWRT West</t>
  </si>
  <si>
    <t>Delete</t>
  </si>
  <si>
    <t>Medical Team w/UTV</t>
  </si>
  <si>
    <t>Type 2 Support</t>
  </si>
  <si>
    <t>1/2 Ton Pickup</t>
  </si>
  <si>
    <t>2 Ton Truck</t>
  </si>
  <si>
    <t>Folding Tank &lt; 1000 Gal</t>
  </si>
  <si>
    <t>Fire Cache Trailer</t>
  </si>
  <si>
    <t>14" Chipper</t>
  </si>
  <si>
    <t>Type 2 Crash/Rescue</t>
  </si>
  <si>
    <r>
      <t xml:space="preserve">Heavy Rescue - HAZMAT </t>
    </r>
    <r>
      <rPr>
        <b/>
        <sz val="11"/>
        <color rgb="FF000000"/>
        <rFont val="Calibri"/>
        <family val="2"/>
      </rPr>
      <t>OR</t>
    </r>
    <r>
      <rPr>
        <sz val="11"/>
        <color rgb="FF000000"/>
        <rFont val="Calibri"/>
        <family val="2"/>
      </rPr>
      <t xml:space="preserve"> TRT</t>
    </r>
  </si>
  <si>
    <t>Hour</t>
  </si>
  <si>
    <t>Northeast A2S</t>
  </si>
  <si>
    <t>Cochise</t>
  </si>
  <si>
    <t>CAWRT East</t>
  </si>
  <si>
    <t>Change</t>
  </si>
  <si>
    <t>Type 3 Engine</t>
  </si>
  <si>
    <t>REMS Team wo/ UTV</t>
  </si>
  <si>
    <t>Type 3 Support</t>
  </si>
  <si>
    <t>3/4 Ton Pickup</t>
  </si>
  <si>
    <t>2 1/2 Ton Truck</t>
  </si>
  <si>
    <t>Pumpkin Tank 1001 - 3000 Gal</t>
  </si>
  <si>
    <t>Office Unit (Pod or Trailer)</t>
  </si>
  <si>
    <t>15" Chipper</t>
  </si>
  <si>
    <t>Type 3 Crash Rescue</t>
  </si>
  <si>
    <r>
      <t xml:space="preserve">Heavy Rescue - HAZMAT </t>
    </r>
    <r>
      <rPr>
        <b/>
        <sz val="11"/>
        <color rgb="FF000000"/>
        <rFont val="Calibri"/>
        <family val="2"/>
      </rPr>
      <t>AND</t>
    </r>
    <r>
      <rPr>
        <sz val="11"/>
        <color rgb="FF000000"/>
        <rFont val="Calibri"/>
        <family val="2"/>
      </rPr>
      <t xml:space="preserve"> TRT</t>
    </r>
  </si>
  <si>
    <t>Southeast A3S</t>
  </si>
  <si>
    <t>Coconino</t>
  </si>
  <si>
    <t>Hassayampa</t>
  </si>
  <si>
    <t>Type 4 Engine</t>
  </si>
  <si>
    <t>REMS Team w/UTV</t>
  </si>
  <si>
    <t>Type 1 Tactical</t>
  </si>
  <si>
    <t>1 Ton Pickup</t>
  </si>
  <si>
    <t>Hook and Lift Truck</t>
  </si>
  <si>
    <t>Folding Tank 1001 - 3000 Gal</t>
  </si>
  <si>
    <t>Refer Unit (Pod or Trailer)</t>
  </si>
  <si>
    <t>18" Chipper</t>
  </si>
  <si>
    <t>FAA Class 1 Crash Truck</t>
  </si>
  <si>
    <t>Heavy Rescue - RRT (Has LEO Component)</t>
  </si>
  <si>
    <t>Central A4S</t>
  </si>
  <si>
    <t>Gila</t>
  </si>
  <si>
    <t>Gila County</t>
  </si>
  <si>
    <t>Type 5 Engine</t>
  </si>
  <si>
    <t>ALS Kit</t>
  </si>
  <si>
    <t>Type 2 Tactical</t>
  </si>
  <si>
    <t>Compact SUV</t>
  </si>
  <si>
    <t>Hook and Lift Trailer</t>
  </si>
  <si>
    <t>Pumpkin Tank 3001 - 5000 Gal</t>
  </si>
  <si>
    <t>Tent &lt; 200 SqFt</t>
  </si>
  <si>
    <t>Wheeled Loader &lt; 1 Cu Yd</t>
  </si>
  <si>
    <t>FAA Class 2 Crash Truck</t>
  </si>
  <si>
    <t>Northwest A5S</t>
  </si>
  <si>
    <t>Graham</t>
  </si>
  <si>
    <t>Prescott Basin</t>
  </si>
  <si>
    <t>Type 6 Engine</t>
  </si>
  <si>
    <t>BLS Kit</t>
  </si>
  <si>
    <t>1/2 Ton SUV</t>
  </si>
  <si>
    <t>Folding Tank 3001 - 5000 Gal</t>
  </si>
  <si>
    <t>Tent 201 - 400 SqFt</t>
  </si>
  <si>
    <t>Wheeled Loader &gt;1 - 3 Cu Yd</t>
  </si>
  <si>
    <t>FAA Class 3 Crash Truck</t>
  </si>
  <si>
    <t>Greenle</t>
  </si>
  <si>
    <t>Verde Valley</t>
  </si>
  <si>
    <t>Type 7 Engine</t>
  </si>
  <si>
    <t>Type 1 Ambulance</t>
  </si>
  <si>
    <t>3/4 Ton SUV</t>
  </si>
  <si>
    <t>Pumpkin Tank &gt; 5000 Gal</t>
  </si>
  <si>
    <t>Tent 401 - 800 SqFt</t>
  </si>
  <si>
    <t>Wheeled Loader &gt;3 - 6 Cu Yd</t>
  </si>
  <si>
    <t>FAA Class 4 Crash Truck</t>
  </si>
  <si>
    <t>La Paz</t>
  </si>
  <si>
    <t>River</t>
  </si>
  <si>
    <t>Type 2 Ambulance</t>
  </si>
  <si>
    <t>7 Passenger Van (Minivan)</t>
  </si>
  <si>
    <t>Folding Tank &gt; 5000 Gal</t>
  </si>
  <si>
    <t>Tent &gt; 800 SqFt</t>
  </si>
  <si>
    <t>Small Mobile Command Center Trailer</t>
  </si>
  <si>
    <t>FAA Class 5 Crash Truck</t>
  </si>
  <si>
    <t>Maricopa</t>
  </si>
  <si>
    <t>Mohave</t>
  </si>
  <si>
    <t>Type 3 Ambulance</t>
  </si>
  <si>
    <t>8 Passenger Van</t>
  </si>
  <si>
    <t>Portable Pump Mark 3</t>
  </si>
  <si>
    <t>Refer Truck &lt; 14 Ft</t>
  </si>
  <si>
    <t>Small Mobile Command Center Vehicle</t>
  </si>
  <si>
    <t>Rehabilitation Unit</t>
  </si>
  <si>
    <t>Type 4 Ambulance</t>
  </si>
  <si>
    <t>12-15 Passenger Van</t>
  </si>
  <si>
    <t>Portable Pump Mini Mark</t>
  </si>
  <si>
    <t>Refer Truck 14 - 18 Ft</t>
  </si>
  <si>
    <t>Large Mobile Command Center</t>
  </si>
  <si>
    <t>100 Patient MMRS</t>
  </si>
  <si>
    <t>Navajo</t>
  </si>
  <si>
    <t>South Apache</t>
  </si>
  <si>
    <t>ATV/Golf Cart</t>
  </si>
  <si>
    <t>Portable Pump &lt; 5 HP</t>
  </si>
  <si>
    <t>Refer Truck &gt; 18 ft</t>
  </si>
  <si>
    <t>Fire Boat &lt; 16ft</t>
  </si>
  <si>
    <t>SCBA Trailer (4500 psi) w/ Compressor</t>
  </si>
  <si>
    <t>Pima</t>
  </si>
  <si>
    <t>UTV</t>
  </si>
  <si>
    <t>Portable Pump 5 - 15 HP</t>
  </si>
  <si>
    <t>Forklift &lt; 6k LBS</t>
  </si>
  <si>
    <t>Fire Boat 17 - 18ft</t>
  </si>
  <si>
    <t>SCBA Trailer (4500 psi) wo/ Compressor</t>
  </si>
  <si>
    <t>Pinal</t>
  </si>
  <si>
    <t>Portable Pump 15 - 25 HP</t>
  </si>
  <si>
    <t>Forklift 6k - 12k LBS</t>
  </si>
  <si>
    <t>Fire Boat 19 - 28ft</t>
  </si>
  <si>
    <t>SCBA Truck (4500 psi) w/ Compressor</t>
  </si>
  <si>
    <t>Santa Cruz</t>
  </si>
  <si>
    <t>SCA Border</t>
  </si>
  <si>
    <t>Portable Pump &gt; 25 HP</t>
  </si>
  <si>
    <t>Forklfit 12k - 18k LBS</t>
  </si>
  <si>
    <t>Fire Boat &gt; 28 ft</t>
  </si>
  <si>
    <t>SCBA Tuck (4500 psi) wo/Compressor</t>
  </si>
  <si>
    <t>Yavapai</t>
  </si>
  <si>
    <t>PCWT</t>
  </si>
  <si>
    <t>Forklift &gt; 18K LBS</t>
  </si>
  <si>
    <t>Aerial Type 1</t>
  </si>
  <si>
    <t>Yuma</t>
  </si>
  <si>
    <t>Generator &lt; 2kW</t>
  </si>
  <si>
    <t>Aerial Type 2</t>
  </si>
  <si>
    <t>Generator 2 - 10kW</t>
  </si>
  <si>
    <t>Aerial Type 3</t>
  </si>
  <si>
    <t>Generator 10 - 20kW</t>
  </si>
  <si>
    <t>Aerial Type 4</t>
  </si>
  <si>
    <t>Generator 20 - 40kW</t>
  </si>
  <si>
    <t>HAZMAT/TRT Trailer</t>
  </si>
  <si>
    <t>Mobile Mechanic Light Service</t>
  </si>
  <si>
    <t>HAZMAT/TRT Apparatus</t>
  </si>
  <si>
    <t>Medium Duty Mechanic</t>
  </si>
  <si>
    <t>Technical Decon Trailer</t>
  </si>
  <si>
    <t>Heavy Duty/Diesel Mechanic</t>
  </si>
  <si>
    <t>Gross Decon Trailer</t>
  </si>
  <si>
    <r>
      <t xml:space="preserve">Heavy Rescue - HAZMAT </t>
    </r>
    <r>
      <rPr>
        <b/>
        <sz val="11"/>
        <color rgb="FF000000"/>
        <rFont val="Calibri"/>
        <family val="2"/>
      </rPr>
      <t>OR</t>
    </r>
    <r>
      <rPr>
        <sz val="11"/>
        <color rgb="FF000000"/>
        <rFont val="Calibri"/>
        <family val="2"/>
      </rPr>
      <t xml:space="preserve"> TRT</t>
    </r>
  </si>
  <si>
    <r>
      <t xml:space="preserve">Heavy Rescue - HAZMAT </t>
    </r>
    <r>
      <rPr>
        <b/>
        <sz val="11"/>
        <color rgb="FF000000"/>
        <rFont val="Calibri"/>
        <family val="2"/>
      </rPr>
      <t>AND</t>
    </r>
    <r>
      <rPr>
        <sz val="11"/>
        <color rgb="FF000000"/>
        <rFont val="Calibri"/>
        <family val="2"/>
      </rPr>
      <t xml:space="preserve"> TRT</t>
    </r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</si>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</sst>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&quot;$&quot;#,##0.00;[Red]&quot;$&quot;#,##0.00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49" fontId="1" fillId="4" borderId="41" xfId="0" applyNumberFormat="1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textRotation="90" wrapText="1"/>
    </xf>
    <xf numFmtId="164" fontId="1" fillId="4" borderId="41" xfId="0" applyNumberFormat="1" applyFont="1" applyFill="1" applyBorder="1" applyAlignment="1">
      <alignment horizontal="center" vertical="center" wrapText="1"/>
    </xf>
    <xf numFmtId="9" fontId="1" fillId="4" borderId="41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3" borderId="41" xfId="0" applyNumberFormat="1" applyFont="1" applyFill="1" applyBorder="1" applyAlignment="1">
      <alignment horizontal="center" vertical="center"/>
    </xf>
    <xf numFmtId="9" fontId="0" fillId="3" borderId="41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3" borderId="46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164" fontId="1" fillId="0" borderId="53" xfId="0" applyNumberFormat="1" applyFont="1" applyBorder="1" applyAlignment="1">
      <alignment horizontal="center" vertical="center" wrapText="1"/>
    </xf>
    <xf numFmtId="9" fontId="1" fillId="0" borderId="53" xfId="0" applyNumberFormat="1" applyFont="1" applyBorder="1" applyAlignment="1">
      <alignment horizontal="center" vertical="center" wrapText="1"/>
    </xf>
    <xf numFmtId="164" fontId="0" fillId="3" borderId="55" xfId="0" applyNumberFormat="1" applyFont="1" applyFill="1" applyBorder="1" applyAlignment="1">
      <alignment horizontal="center" vertical="center"/>
    </xf>
    <xf numFmtId="9" fontId="0" fillId="3" borderId="55" xfId="0" applyNumberFormat="1" applyFont="1" applyFill="1" applyBorder="1" applyAlignment="1">
      <alignment horizontal="center" vertical="center"/>
    </xf>
    <xf numFmtId="0" fontId="0" fillId="0" borderId="41" xfId="0" applyFont="1" applyBorder="1"/>
    <xf numFmtId="0" fontId="1" fillId="3" borderId="56" xfId="0" applyFont="1" applyFill="1" applyBorder="1" applyAlignment="1">
      <alignment horizontal="center" vertical="center"/>
    </xf>
    <xf numFmtId="10" fontId="1" fillId="3" borderId="56" xfId="0" applyNumberFormat="1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49" fontId="1" fillId="4" borderId="58" xfId="0" applyNumberFormat="1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textRotation="90" wrapText="1"/>
    </xf>
    <xf numFmtId="164" fontId="1" fillId="4" borderId="53" xfId="0" applyNumberFormat="1" applyFont="1" applyFill="1" applyBorder="1" applyAlignment="1">
      <alignment horizontal="center" vertical="center" wrapText="1"/>
    </xf>
    <xf numFmtId="10" fontId="1" fillId="4" borderId="53" xfId="0" applyNumberFormat="1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/>
    </xf>
    <xf numFmtId="164" fontId="1" fillId="4" borderId="53" xfId="0" applyNumberFormat="1" applyFont="1" applyFill="1" applyBorder="1" applyAlignment="1">
      <alignment horizontal="center" vertical="center" textRotation="90" wrapText="1"/>
    </xf>
    <xf numFmtId="9" fontId="1" fillId="4" borderId="53" xfId="0" applyNumberFormat="1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49" fontId="1" fillId="4" borderId="63" xfId="0" applyNumberFormat="1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textRotation="90" wrapText="1"/>
    </xf>
    <xf numFmtId="164" fontId="1" fillId="4" borderId="64" xfId="0" applyNumberFormat="1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right" vertical="center"/>
    </xf>
    <xf numFmtId="164" fontId="1" fillId="4" borderId="53" xfId="0" applyNumberFormat="1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right" vertical="center"/>
    </xf>
    <xf numFmtId="9" fontId="1" fillId="3" borderId="56" xfId="0" applyNumberFormat="1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left" vertic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textRotation="90" wrapText="1"/>
    </xf>
    <xf numFmtId="164" fontId="1" fillId="4" borderId="67" xfId="0" applyNumberFormat="1" applyFont="1" applyFill="1" applyBorder="1" applyAlignment="1">
      <alignment horizontal="center" vertical="center" wrapText="1"/>
    </xf>
    <xf numFmtId="164" fontId="0" fillId="0" borderId="41" xfId="0" applyNumberFormat="1" applyFont="1" applyBorder="1" applyAlignment="1">
      <alignment horizontal="center" vertical="center"/>
    </xf>
    <xf numFmtId="9" fontId="0" fillId="0" borderId="41" xfId="0" applyNumberFormat="1" applyFont="1" applyBorder="1" applyAlignment="1">
      <alignment horizontal="center" vertical="center"/>
    </xf>
    <xf numFmtId="0" fontId="1" fillId="3" borderId="56" xfId="0" applyFont="1" applyFill="1" applyBorder="1" applyAlignment="1">
      <alignment horizontal="right" vertical="center"/>
    </xf>
    <xf numFmtId="0" fontId="1" fillId="4" borderId="67" xfId="0" applyFont="1" applyFill="1" applyBorder="1" applyAlignment="1">
      <alignment horizontal="center" vertical="center" textRotation="90" wrapText="1"/>
    </xf>
    <xf numFmtId="9" fontId="1" fillId="4" borderId="53" xfId="0" applyNumberFormat="1" applyFont="1" applyFill="1" applyBorder="1" applyAlignment="1">
      <alignment horizontal="center" vertical="center"/>
    </xf>
    <xf numFmtId="49" fontId="1" fillId="4" borderId="53" xfId="0" applyNumberFormat="1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textRotation="90" wrapText="1"/>
    </xf>
    <xf numFmtId="164" fontId="1" fillId="0" borderId="68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horizontal="center" vertical="center"/>
    </xf>
    <xf numFmtId="165" fontId="0" fillId="3" borderId="55" xfId="0" applyNumberFormat="1" applyFont="1" applyFill="1" applyBorder="1" applyAlignment="1">
      <alignment horizontal="center" vertical="center"/>
    </xf>
    <xf numFmtId="9" fontId="1" fillId="3" borderId="53" xfId="0" applyNumberFormat="1" applyFont="1" applyFill="1" applyBorder="1" applyAlignment="1">
      <alignment horizontal="center" vertical="center"/>
    </xf>
    <xf numFmtId="9" fontId="1" fillId="4" borderId="64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Alignment="1"/>
    <xf numFmtId="9" fontId="0" fillId="0" borderId="0" xfId="0" applyNumberFormat="1" applyFont="1"/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Protection="1"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locked="0"/>
    </xf>
    <xf numFmtId="164" fontId="0" fillId="0" borderId="41" xfId="0" applyNumberFormat="1" applyFont="1" applyBorder="1" applyProtection="1"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left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0" xfId="0" applyFont="1"/>
    <xf numFmtId="166" fontId="0" fillId="3" borderId="4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3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1" fillId="0" borderId="7" xfId="0" applyFont="1" applyBorder="1" applyAlignment="1">
      <alignment horizontal="center" vertical="center"/>
    </xf>
    <xf numFmtId="0" fontId="2" fillId="0" borderId="7" xfId="0" applyFont="1" applyBorder="1"/>
    <xf numFmtId="0" fontId="1" fillId="2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1" fillId="0" borderId="27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38" xfId="0" applyFont="1" applyBorder="1" applyProtection="1">
      <protection locked="0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" fillId="3" borderId="39" xfId="0" applyFont="1" applyFill="1" applyBorder="1" applyAlignment="1">
      <alignment horizontal="right" vertical="center"/>
    </xf>
    <xf numFmtId="0" fontId="2" fillId="0" borderId="40" xfId="0" applyFont="1" applyBorder="1"/>
    <xf numFmtId="0" fontId="0" fillId="3" borderId="39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right" vertical="center"/>
    </xf>
    <xf numFmtId="0" fontId="2" fillId="0" borderId="44" xfId="0" applyFont="1" applyBorder="1"/>
    <xf numFmtId="0" fontId="2" fillId="0" borderId="45" xfId="0" applyFont="1" applyBorder="1"/>
    <xf numFmtId="0" fontId="1" fillId="3" borderId="47" xfId="0" applyFont="1" applyFill="1" applyBorder="1" applyAlignment="1">
      <alignment horizontal="center" vertical="center"/>
    </xf>
    <xf numFmtId="0" fontId="2" fillId="0" borderId="48" xfId="0" applyFont="1" applyBorder="1"/>
    <xf numFmtId="0" fontId="1" fillId="3" borderId="37" xfId="0" applyFont="1" applyFill="1" applyBorder="1" applyAlignment="1">
      <alignment horizontal="right" vertical="center"/>
    </xf>
    <xf numFmtId="0" fontId="2" fillId="0" borderId="36" xfId="0" applyFont="1" applyBorder="1"/>
    <xf numFmtId="0" fontId="2" fillId="0" borderId="35" xfId="0" applyFont="1" applyBorder="1"/>
    <xf numFmtId="165" fontId="1" fillId="3" borderId="60" xfId="0" applyNumberFormat="1" applyFont="1" applyFill="1" applyBorder="1" applyAlignment="1">
      <alignment horizontal="right" vertical="center"/>
    </xf>
    <xf numFmtId="0" fontId="2" fillId="0" borderId="61" xfId="0" applyFont="1" applyBorder="1"/>
    <xf numFmtId="0" fontId="1" fillId="3" borderId="60" xfId="0" applyFont="1" applyFill="1" applyBorder="1" applyAlignment="1">
      <alignment horizontal="right" vertical="center"/>
    </xf>
    <xf numFmtId="0" fontId="1" fillId="3" borderId="60" xfId="0" applyFont="1" applyFill="1" applyBorder="1" applyAlignment="1">
      <alignment horizontal="center" vertical="center"/>
    </xf>
    <xf numFmtId="0" fontId="2" fillId="0" borderId="65" xfId="0" applyFont="1" applyBorder="1"/>
    <xf numFmtId="0" fontId="1" fillId="3" borderId="37" xfId="0" applyFont="1" applyFill="1" applyBorder="1" applyAlignment="1">
      <alignment horizontal="center" vertical="center"/>
    </xf>
    <xf numFmtId="0" fontId="5" fillId="0" borderId="69" xfId="0" applyFont="1" applyBorder="1" applyAlignment="1" applyProtection="1">
      <alignment horizontal="left" vertical="top"/>
      <protection locked="0"/>
    </xf>
    <xf numFmtId="0" fontId="2" fillId="0" borderId="70" xfId="0" applyFont="1" applyBorder="1" applyProtection="1">
      <protection locked="0"/>
    </xf>
    <xf numFmtId="0" fontId="2" fillId="0" borderId="7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8" xfId="0" applyFont="1" applyBorder="1" applyProtection="1">
      <protection locked="0"/>
    </xf>
    <xf numFmtId="0" fontId="2" fillId="0" borderId="72" xfId="0" applyFont="1" applyBorder="1" applyProtection="1">
      <protection locked="0"/>
    </xf>
    <xf numFmtId="0" fontId="2" fillId="0" borderId="73" xfId="0" applyFont="1" applyBorder="1" applyProtection="1">
      <protection locked="0"/>
    </xf>
    <xf numFmtId="0" fontId="2" fillId="0" borderId="74" xfId="0" applyFont="1" applyBorder="1" applyProtection="1">
      <protection locked="0"/>
    </xf>
    <xf numFmtId="0" fontId="4" fillId="0" borderId="69" xfId="0" applyFont="1" applyBorder="1" applyAlignment="1">
      <alignment horizontal="center" vertical="center" wrapText="1"/>
    </xf>
    <xf numFmtId="0" fontId="2" fillId="0" borderId="70" xfId="0" applyFont="1" applyBorder="1"/>
    <xf numFmtId="0" fontId="2" fillId="0" borderId="71" xfId="0" applyFont="1" applyBorder="1"/>
    <xf numFmtId="0" fontId="2" fillId="0" borderId="8" xfId="0" applyFont="1" applyBorder="1"/>
    <xf numFmtId="0" fontId="2" fillId="0" borderId="72" xfId="0" applyFont="1" applyBorder="1"/>
    <xf numFmtId="0" fontId="2" fillId="0" borderId="73" xfId="0" applyFont="1" applyBorder="1"/>
    <xf numFmtId="0" fontId="2" fillId="0" borderId="74" xfId="0" applyFont="1" applyBorder="1"/>
    <xf numFmtId="0" fontId="3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118"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31" activeCellId="27" sqref="C1:E1 C3:F3 H1:K1 I5:J5 C5:F6 C8:E8 I8:J8 H10:K10 D10:E10 D12:F12 I12:K12 I14:K14 C14:E14 C16:E16 J16:K16 C18:F18 D20:F20 C22:F22 J18:K18 J20:K20 J22:K22 A26:K27 A29:D29 A31:D31 E29:H29 E31:H31 I29:K29 I31:K31"/>
    </sheetView>
  </sheetViews>
  <sheetFormatPr defaultColWidth="14.42578125" defaultRowHeight="15" customHeight="1" x14ac:dyDescent="0.25"/>
  <cols>
    <col min="1" max="3" width="8.85546875" customWidth="1"/>
    <col min="4" max="4" width="8.42578125" customWidth="1"/>
    <col min="5" max="6" width="8.85546875" customWidth="1"/>
    <col min="7" max="7" width="9.7109375" customWidth="1"/>
    <col min="8" max="8" width="6.42578125" customWidth="1"/>
    <col min="9" max="9" width="8.85546875" customWidth="1"/>
    <col min="10" max="10" width="9.7109375" customWidth="1"/>
    <col min="11" max="11" width="2.5703125" customWidth="1"/>
  </cols>
  <sheetData>
    <row r="1" spans="1:11" ht="19.5" customHeight="1" x14ac:dyDescent="0.25">
      <c r="A1" s="105" t="s">
        <v>0</v>
      </c>
      <c r="B1" s="106"/>
      <c r="C1" s="108"/>
      <c r="D1" s="109"/>
      <c r="E1" s="110"/>
      <c r="F1" s="107" t="s">
        <v>1</v>
      </c>
      <c r="G1" s="106"/>
      <c r="H1" s="108"/>
      <c r="I1" s="109"/>
      <c r="J1" s="109"/>
      <c r="K1" s="111"/>
    </row>
    <row r="2" spans="1:11" ht="1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9.5" customHeight="1" x14ac:dyDescent="0.25">
      <c r="A3" s="104" t="s">
        <v>2</v>
      </c>
      <c r="B3" s="98"/>
      <c r="C3" s="99"/>
      <c r="D3" s="101"/>
      <c r="E3" s="101"/>
      <c r="F3" s="100"/>
      <c r="G3" s="103" t="s">
        <v>3</v>
      </c>
      <c r="H3" s="98"/>
      <c r="I3" s="112" t="s">
        <v>4</v>
      </c>
      <c r="J3" s="113"/>
      <c r="K3" s="114"/>
    </row>
    <row r="4" spans="1:11" ht="19.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9.5" customHeight="1" x14ac:dyDescent="0.25">
      <c r="A5" s="115" t="s">
        <v>5</v>
      </c>
      <c r="B5" s="98"/>
      <c r="C5" s="141"/>
      <c r="D5" s="124"/>
      <c r="E5" s="124"/>
      <c r="F5" s="142"/>
      <c r="G5" s="97" t="s">
        <v>6</v>
      </c>
      <c r="H5" s="98"/>
      <c r="I5" s="99"/>
      <c r="J5" s="100"/>
      <c r="K5" s="3"/>
    </row>
    <row r="6" spans="1:11" ht="19.5" customHeight="1" x14ac:dyDescent="0.25">
      <c r="A6" s="116"/>
      <c r="B6" s="98"/>
      <c r="C6" s="143"/>
      <c r="D6" s="144"/>
      <c r="E6" s="144"/>
      <c r="F6" s="145"/>
      <c r="G6" s="2"/>
      <c r="H6" s="2"/>
      <c r="I6" s="2"/>
      <c r="J6" s="2"/>
      <c r="K6" s="3"/>
    </row>
    <row r="7" spans="1:11" ht="19.5" customHeight="1" x14ac:dyDescent="0.25">
      <c r="A7" s="6"/>
      <c r="B7" s="7"/>
      <c r="C7" s="7"/>
      <c r="D7" s="7"/>
      <c r="E7" s="7"/>
      <c r="F7" s="7"/>
      <c r="G7" s="2"/>
      <c r="H7" s="2"/>
      <c r="I7" s="2"/>
      <c r="J7" s="2"/>
      <c r="K7" s="3"/>
    </row>
    <row r="8" spans="1:11" ht="19.5" customHeight="1" x14ac:dyDescent="0.25">
      <c r="A8" s="104" t="s">
        <v>7</v>
      </c>
      <c r="B8" s="98"/>
      <c r="C8" s="99"/>
      <c r="D8" s="101"/>
      <c r="E8" s="100"/>
      <c r="F8" s="103" t="s">
        <v>8</v>
      </c>
      <c r="G8" s="98"/>
      <c r="H8" s="98"/>
      <c r="I8" s="99"/>
      <c r="J8" s="100"/>
      <c r="K8" s="3"/>
    </row>
    <row r="9" spans="1:11" ht="19.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9.5" customHeight="1" x14ac:dyDescent="0.25">
      <c r="A10" s="104" t="s">
        <v>9</v>
      </c>
      <c r="B10" s="98"/>
      <c r="C10" s="98"/>
      <c r="D10" s="99"/>
      <c r="E10" s="100"/>
      <c r="F10" s="103" t="s">
        <v>10</v>
      </c>
      <c r="G10" s="98"/>
      <c r="H10" s="99"/>
      <c r="I10" s="101"/>
      <c r="J10" s="101"/>
      <c r="K10" s="102"/>
    </row>
    <row r="11" spans="1:11" ht="19.5" customHeight="1" x14ac:dyDescent="0.25">
      <c r="A11" s="4"/>
      <c r="B11" s="5"/>
      <c r="C11" s="5"/>
      <c r="D11" s="7"/>
      <c r="E11" s="7"/>
      <c r="F11" s="5"/>
      <c r="G11" s="5"/>
      <c r="H11" s="7"/>
      <c r="I11" s="7"/>
      <c r="J11" s="7"/>
      <c r="K11" s="8"/>
    </row>
    <row r="12" spans="1:11" ht="19.5" customHeight="1" x14ac:dyDescent="0.25">
      <c r="A12" s="104" t="s">
        <v>11</v>
      </c>
      <c r="B12" s="98"/>
      <c r="C12" s="98"/>
      <c r="D12" s="99"/>
      <c r="E12" s="101"/>
      <c r="F12" s="100"/>
      <c r="G12" s="103" t="s">
        <v>12</v>
      </c>
      <c r="H12" s="98"/>
      <c r="I12" s="99"/>
      <c r="J12" s="101"/>
      <c r="K12" s="102"/>
    </row>
    <row r="13" spans="1:11" ht="19.5" customHeight="1" x14ac:dyDescent="0.25">
      <c r="A13" s="4"/>
      <c r="B13" s="5"/>
      <c r="C13" s="5"/>
      <c r="D13" s="7"/>
      <c r="E13" s="7"/>
      <c r="F13" s="7"/>
      <c r="G13" s="5"/>
      <c r="H13" s="5"/>
      <c r="I13" s="7"/>
      <c r="J13" s="7"/>
      <c r="K13" s="8"/>
    </row>
    <row r="14" spans="1:11" ht="19.5" customHeight="1" x14ac:dyDescent="0.25">
      <c r="A14" s="104" t="s">
        <v>13</v>
      </c>
      <c r="B14" s="98"/>
      <c r="C14" s="99"/>
      <c r="D14" s="101"/>
      <c r="E14" s="100"/>
      <c r="F14" s="103" t="s">
        <v>14</v>
      </c>
      <c r="G14" s="98"/>
      <c r="H14" s="98"/>
      <c r="I14" s="99"/>
      <c r="J14" s="101"/>
      <c r="K14" s="102"/>
    </row>
    <row r="15" spans="1:11" ht="19.5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9.5" customHeight="1" x14ac:dyDescent="0.25">
      <c r="A16" s="104" t="s">
        <v>15</v>
      </c>
      <c r="B16" s="98"/>
      <c r="C16" s="99"/>
      <c r="D16" s="101"/>
      <c r="E16" s="100"/>
      <c r="F16" s="2"/>
      <c r="G16" s="103" t="s">
        <v>16</v>
      </c>
      <c r="H16" s="98"/>
      <c r="I16" s="98"/>
      <c r="J16" s="99"/>
      <c r="K16" s="102"/>
    </row>
    <row r="17" spans="1:11" ht="19.5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9.5" customHeight="1" x14ac:dyDescent="0.25">
      <c r="A18" s="104" t="s">
        <v>17</v>
      </c>
      <c r="B18" s="98"/>
      <c r="C18" s="99"/>
      <c r="D18" s="101"/>
      <c r="E18" s="101"/>
      <c r="F18" s="100"/>
      <c r="G18" s="97" t="s">
        <v>18</v>
      </c>
      <c r="H18" s="98"/>
      <c r="I18" s="98"/>
      <c r="J18" s="99"/>
      <c r="K18" s="102"/>
    </row>
    <row r="19" spans="1:11" ht="19.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9.5" customHeight="1" x14ac:dyDescent="0.25">
      <c r="A20" s="104" t="s">
        <v>19</v>
      </c>
      <c r="B20" s="98"/>
      <c r="C20" s="98"/>
      <c r="D20" s="99"/>
      <c r="E20" s="101"/>
      <c r="F20" s="100"/>
      <c r="G20" s="103" t="s">
        <v>20</v>
      </c>
      <c r="H20" s="98"/>
      <c r="I20" s="98"/>
      <c r="J20" s="99"/>
      <c r="K20" s="102"/>
    </row>
    <row r="21" spans="1:11" ht="19.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9.5" customHeight="1" x14ac:dyDescent="0.25">
      <c r="A22" s="104" t="s">
        <v>21</v>
      </c>
      <c r="B22" s="98"/>
      <c r="C22" s="146"/>
      <c r="D22" s="150"/>
      <c r="E22" s="150"/>
      <c r="F22" s="151"/>
      <c r="G22" s="103" t="s">
        <v>22</v>
      </c>
      <c r="H22" s="98"/>
      <c r="I22" s="98"/>
      <c r="J22" s="146"/>
      <c r="K22" s="147"/>
    </row>
    <row r="23" spans="1:11" ht="19.5" customHeight="1" x14ac:dyDescent="0.25">
      <c r="A23" s="131" t="s">
        <v>23</v>
      </c>
      <c r="B23" s="106"/>
      <c r="C23" s="106"/>
      <c r="D23" s="132"/>
      <c r="E23" s="131" t="s">
        <v>24</v>
      </c>
      <c r="F23" s="106"/>
      <c r="G23" s="106"/>
      <c r="H23" s="106"/>
      <c r="I23" s="106"/>
      <c r="J23" s="106"/>
      <c r="K23" s="132"/>
    </row>
    <row r="24" spans="1:11" ht="19.5" customHeight="1" x14ac:dyDescent="0.25">
      <c r="A24" s="133"/>
      <c r="B24" s="134"/>
      <c r="C24" s="134"/>
      <c r="D24" s="135"/>
      <c r="E24" s="133"/>
      <c r="F24" s="134"/>
      <c r="G24" s="134"/>
      <c r="H24" s="134"/>
      <c r="I24" s="134"/>
      <c r="J24" s="134"/>
      <c r="K24" s="135"/>
    </row>
    <row r="25" spans="1:11" ht="29.25" customHeight="1" x14ac:dyDescent="0.25">
      <c r="A25" s="129" t="s">
        <v>25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30"/>
    </row>
    <row r="26" spans="1:11" ht="12.7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9.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9.5" customHeight="1" x14ac:dyDescent="0.25">
      <c r="A28" s="137" t="s">
        <v>26</v>
      </c>
      <c r="B28" s="122"/>
      <c r="C28" s="122"/>
      <c r="D28" s="122"/>
      <c r="E28" s="121" t="s">
        <v>27</v>
      </c>
      <c r="F28" s="122"/>
      <c r="G28" s="122"/>
      <c r="H28" s="122"/>
      <c r="I28" s="121" t="s">
        <v>28</v>
      </c>
      <c r="J28" s="122"/>
      <c r="K28" s="130"/>
    </row>
    <row r="29" spans="1:11" ht="19.5" customHeight="1" x14ac:dyDescent="0.25">
      <c r="A29" s="148"/>
      <c r="B29" s="101"/>
      <c r="C29" s="101"/>
      <c r="D29" s="100"/>
      <c r="E29" s="99"/>
      <c r="F29" s="101"/>
      <c r="G29" s="101"/>
      <c r="H29" s="100"/>
      <c r="I29" s="99"/>
      <c r="J29" s="101"/>
      <c r="K29" s="102"/>
    </row>
    <row r="30" spans="1:11" ht="19.5" customHeight="1" x14ac:dyDescent="0.25">
      <c r="A30" s="149" t="s">
        <v>29</v>
      </c>
      <c r="B30" s="139"/>
      <c r="C30" s="139"/>
      <c r="D30" s="139"/>
      <c r="E30" s="138" t="s">
        <v>30</v>
      </c>
      <c r="F30" s="139"/>
      <c r="G30" s="139"/>
      <c r="H30" s="139"/>
      <c r="I30" s="138" t="s">
        <v>28</v>
      </c>
      <c r="J30" s="139"/>
      <c r="K30" s="140"/>
    </row>
    <row r="31" spans="1:11" ht="19.5" customHeight="1" x14ac:dyDescent="0.25">
      <c r="A31" s="117"/>
      <c r="B31" s="118"/>
      <c r="C31" s="118"/>
      <c r="D31" s="119"/>
      <c r="E31" s="120"/>
      <c r="F31" s="118"/>
      <c r="G31" s="118"/>
      <c r="H31" s="119"/>
      <c r="I31" s="120"/>
      <c r="J31" s="118"/>
      <c r="K31" s="136"/>
    </row>
    <row r="32" spans="1:11" ht="19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 algorithmName="SHA-512" hashValue="6KMWYr2GcorptgeYAbmI8az2HZuTA1/NRoJEkiovfB15MPXzM9rzqzpC13/OYN/xQLGsntI4qTb+EFFeAViu4Q==" saltValue="qOi2sUBxZB6pH0GXjYO6qg==" spinCount="100000" sheet="1" objects="1" scenarios="1"/>
  <mergeCells count="60">
    <mergeCell ref="J16:K16"/>
    <mergeCell ref="C22:F22"/>
    <mergeCell ref="G22:I22"/>
    <mergeCell ref="G16:I16"/>
    <mergeCell ref="I8:J8"/>
    <mergeCell ref="A10:C10"/>
    <mergeCell ref="J20:K20"/>
    <mergeCell ref="G20:I20"/>
    <mergeCell ref="C18:F18"/>
    <mergeCell ref="G18:I18"/>
    <mergeCell ref="A18:B18"/>
    <mergeCell ref="A20:C20"/>
    <mergeCell ref="D20:F20"/>
    <mergeCell ref="F10:G10"/>
    <mergeCell ref="H10:K10"/>
    <mergeCell ref="G12:H12"/>
    <mergeCell ref="I12:K12"/>
    <mergeCell ref="A23:D24"/>
    <mergeCell ref="E23:K24"/>
    <mergeCell ref="A16:B16"/>
    <mergeCell ref="C16:E16"/>
    <mergeCell ref="I31:K31"/>
    <mergeCell ref="A28:D28"/>
    <mergeCell ref="I29:K29"/>
    <mergeCell ref="I30:K30"/>
    <mergeCell ref="J22:K22"/>
    <mergeCell ref="J18:K18"/>
    <mergeCell ref="A29:D29"/>
    <mergeCell ref="E29:H29"/>
    <mergeCell ref="I28:K28"/>
    <mergeCell ref="A30:D30"/>
    <mergeCell ref="E30:H30"/>
    <mergeCell ref="A22:B22"/>
    <mergeCell ref="A31:D31"/>
    <mergeCell ref="E31:H31"/>
    <mergeCell ref="E28:H28"/>
    <mergeCell ref="A26:K27"/>
    <mergeCell ref="A25:K25"/>
    <mergeCell ref="A1:B1"/>
    <mergeCell ref="F1:G1"/>
    <mergeCell ref="C1:E1"/>
    <mergeCell ref="H1:K1"/>
    <mergeCell ref="I3:K3"/>
    <mergeCell ref="A3:B3"/>
    <mergeCell ref="C3:F3"/>
    <mergeCell ref="G3:H3"/>
    <mergeCell ref="G5:H5"/>
    <mergeCell ref="I5:J5"/>
    <mergeCell ref="D10:E10"/>
    <mergeCell ref="C8:E8"/>
    <mergeCell ref="I14:K14"/>
    <mergeCell ref="F14:H14"/>
    <mergeCell ref="A12:C12"/>
    <mergeCell ref="D12:F12"/>
    <mergeCell ref="A8:B8"/>
    <mergeCell ref="F8:H8"/>
    <mergeCell ref="A5:B6"/>
    <mergeCell ref="C14:E14"/>
    <mergeCell ref="C5:F6"/>
    <mergeCell ref="A14:B14"/>
  </mergeCells>
  <printOptions horizontalCentered="1"/>
  <pageMargins left="0.7" right="0.7" top="1.5" bottom="0.75" header="0" footer="0"/>
  <pageSetup orientation="portrait" r:id="rId1"/>
  <headerFooter>
    <oddHeader>&amp;CArizona Department of Forestry and Fire Management Cooperative Fire Rate Agreement Signature Page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Lists'!$AD$2:$AD$7</xm:f>
          </x14:formula1>
          <xm:sqref>I5</xm:sqref>
        </x14:dataValidation>
        <x14:dataValidation type="list" allowBlank="1" showErrorMessage="1">
          <x14:formula1>
            <xm:f>'Table Lists'!$AE$2:$AE$17</xm:f>
          </x14:formula1>
          <xm:sqref>C8</xm:sqref>
        </x14:dataValidation>
        <x14:dataValidation type="list" allowBlank="1" showErrorMessage="1">
          <x14:formula1>
            <xm:f>'Table Lists'!$AF$2:$AF$16</xm:f>
          </x14:formula1>
          <xm:sqref>I8 K8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customWidth="1"/>
    <col min="2" max="2" width="26.28515625" customWidth="1"/>
    <col min="3" max="3" width="7.5703125" customWidth="1"/>
    <col min="4" max="4" width="8.85546875" customWidth="1"/>
    <col min="5" max="5" width="25.7109375" customWidth="1"/>
    <col min="6" max="6" width="8.85546875" customWidth="1"/>
    <col min="7" max="7" width="5.140625" customWidth="1"/>
    <col min="8" max="30" width="8.85546875" customWidth="1"/>
  </cols>
  <sheetData>
    <row r="1" spans="1:10" ht="19.5" customHeight="1" x14ac:dyDescent="0.25">
      <c r="A1" s="160" t="s">
        <v>2</v>
      </c>
      <c r="B1" s="161"/>
      <c r="C1" s="168">
        <f>'Cover Page'!C3:F3</f>
        <v>0</v>
      </c>
      <c r="D1" s="162"/>
      <c r="E1" s="161"/>
      <c r="F1" s="160" t="s">
        <v>53</v>
      </c>
      <c r="G1" s="161"/>
      <c r="H1" s="62">
        <v>2020</v>
      </c>
      <c r="I1" s="54" t="s">
        <v>32</v>
      </c>
      <c r="J1" s="55">
        <v>2022</v>
      </c>
    </row>
    <row r="2" spans="1:10" ht="39.75" customHeight="1" x14ac:dyDescent="0.25">
      <c r="A2" s="56" t="s">
        <v>33</v>
      </c>
      <c r="B2" s="57" t="s">
        <v>34</v>
      </c>
      <c r="C2" s="57" t="s">
        <v>35</v>
      </c>
      <c r="D2" s="57" t="s">
        <v>36</v>
      </c>
      <c r="E2" s="57" t="s">
        <v>63</v>
      </c>
      <c r="F2" s="57" t="s">
        <v>38</v>
      </c>
      <c r="G2" s="63" t="s">
        <v>39</v>
      </c>
      <c r="H2" s="52" t="s">
        <v>61</v>
      </c>
      <c r="I2" s="64" t="s">
        <v>43</v>
      </c>
      <c r="J2" s="52" t="s">
        <v>45</v>
      </c>
    </row>
    <row r="3" spans="1:10" ht="19.5" customHeight="1" x14ac:dyDescent="0.25">
      <c r="A3" s="88"/>
      <c r="B3" s="88"/>
      <c r="C3" s="88"/>
      <c r="D3" s="88"/>
      <c r="E3" s="88"/>
      <c r="F3" s="88"/>
      <c r="G3" s="88"/>
      <c r="H3" s="30" t="str">
        <f>IF(B3='Table Lists'!$B$2," ",IF(B3='Table Lists'!$Q$3,'Table Lists'!$R$3,IF(B3='Table Lists'!$Q$4,'Table Lists'!$R$4,IF(B3='Table Lists'!$Q$5,'Table Lists'!$R$5,IF(B3='Table Lists'!$Q$5,'Table Lists'!$R$5, IF(B3='Table Lists'!$Q$6, 'Table Lists'!$R$6, IF(B3='Table Lists'!$Q$7,'Table Lists'!$R$7,IF(B3='Table Lists'!$Q$8,'Table Lists'!$R$8,IF(B3='Table Lists'!$Q$9,'Table Lists'!$R$9,IF(B3='Table Lists'!$Q$10,'Table Lists'!$R$10,IF(B3='Table Lists'!$Q$11,'Table Lists'!$R$11,IF(B3='Table Lists'!$Q$12,'Table Lists'!$R$12, IF(B3='Table Lists'!$Q$13, 'Table Lists'!$R$13, IF(B3='Table Lists'!$Q$14, 'Table Lists'!$R$14, IF(B3='Table Lists'!$Q$15, 'Table Lists'!$R$15, IF(B3='Table Lists'!$Q$16, 'Table Lists'!$R$16, ))))))))))))))))</f>
        <v xml:space="preserve"> </v>
      </c>
      <c r="I3" s="31" t="str">
        <f>IF(B3='Table Lists'!$B$2, " ", IF($J$1-G3&gt;20,15%,0%))</f>
        <v xml:space="preserve"> </v>
      </c>
      <c r="J3" s="30" t="str">
        <f>IF(B3='Table Lists'!$B$2, " ", H3-(H3*I3))</f>
        <v xml:space="preserve"> </v>
      </c>
    </row>
    <row r="4" spans="1:10" ht="19.5" customHeight="1" x14ac:dyDescent="0.25">
      <c r="A4" s="88"/>
      <c r="B4" s="88"/>
      <c r="C4" s="88"/>
      <c r="D4" s="88"/>
      <c r="E4" s="88"/>
      <c r="F4" s="88"/>
      <c r="G4" s="88"/>
      <c r="H4" s="30" t="str">
        <f>IF(B4='Table Lists'!$B$2," ",IF(B4='Table Lists'!$Q$3,'Table Lists'!$R$3,IF(B4='Table Lists'!$Q$4,'Table Lists'!$R$4,IF(B4='Table Lists'!$Q$5,'Table Lists'!$R$5,IF(B4='Table Lists'!$Q$5,'Table Lists'!$R$5, IF(B4='Table Lists'!$Q$6, 'Table Lists'!$R$6, IF(B4='Table Lists'!$Q$7,'Table Lists'!$R$7,IF(B4='Table Lists'!$Q$8,'Table Lists'!$R$8,IF(B4='Table Lists'!$Q$9,'Table Lists'!$R$9,IF(B4='Table Lists'!$Q$10,'Table Lists'!$R$10,IF(B4='Table Lists'!$Q$11,'Table Lists'!$R$11,IF(B4='Table Lists'!$Q$12,'Table Lists'!$R$12, IF(B4='Table Lists'!$Q$13, 'Table Lists'!$R$13, IF(B4='Table Lists'!$Q$14, 'Table Lists'!$R$14, IF(B4='Table Lists'!$Q$15, 'Table Lists'!$R$15, IF(B4='Table Lists'!$Q$16, 'Table Lists'!$R$16, ))))))))))))))))</f>
        <v xml:space="preserve"> </v>
      </c>
      <c r="I4" s="31" t="str">
        <f>IF(B4='Table Lists'!$B$2, " ", IF($J$1-G4&gt;20,15%,0%))</f>
        <v xml:space="preserve"> </v>
      </c>
      <c r="J4" s="30" t="str">
        <f>IF(B4='Table Lists'!$B$2, " ", H4-(H4*I4))</f>
        <v xml:space="preserve"> </v>
      </c>
    </row>
    <row r="5" spans="1:10" ht="19.5" customHeight="1" x14ac:dyDescent="0.25">
      <c r="A5" s="88"/>
      <c r="B5" s="88"/>
      <c r="C5" s="88"/>
      <c r="D5" s="88"/>
      <c r="E5" s="88"/>
      <c r="F5" s="88"/>
      <c r="G5" s="88"/>
      <c r="H5" s="30" t="str">
        <f>IF(B5='Table Lists'!$B$2," ",IF(B5='Table Lists'!$Q$3,'Table Lists'!$R$3,IF(B5='Table Lists'!$Q$4,'Table Lists'!$R$4,IF(B5='Table Lists'!$Q$5,'Table Lists'!$R$5,IF(B5='Table Lists'!$Q$5,'Table Lists'!$R$5, IF(B5='Table Lists'!$Q$6, 'Table Lists'!$R$6, IF(B5='Table Lists'!$Q$7,'Table Lists'!$R$7,IF(B5='Table Lists'!$Q$8,'Table Lists'!$R$8,IF(B5='Table Lists'!$Q$9,'Table Lists'!$R$9,IF(B5='Table Lists'!$Q$10,'Table Lists'!$R$10,IF(B5='Table Lists'!$Q$11,'Table Lists'!$R$11,IF(B5='Table Lists'!$Q$12,'Table Lists'!$R$12, IF(B5='Table Lists'!$Q$13, 'Table Lists'!$R$13, IF(B5='Table Lists'!$Q$14, 'Table Lists'!$R$14, IF(B5='Table Lists'!$Q$15, 'Table Lists'!$R$15, IF(B5='Table Lists'!$Q$16, 'Table Lists'!$R$16, ))))))))))))))))</f>
        <v xml:space="preserve"> </v>
      </c>
      <c r="I5" s="31" t="str">
        <f>IF(B5='Table Lists'!$B$2, " ", IF($J$1-G5&gt;20,15%,0%))</f>
        <v xml:space="preserve"> </v>
      </c>
      <c r="J5" s="30" t="str">
        <f>IF(B5='Table Lists'!$B$2, " ", H5-(H5*I5))</f>
        <v xml:space="preserve"> </v>
      </c>
    </row>
    <row r="6" spans="1:10" ht="19.5" customHeight="1" x14ac:dyDescent="0.25">
      <c r="A6" s="88"/>
      <c r="B6" s="88"/>
      <c r="C6" s="88"/>
      <c r="D6" s="88"/>
      <c r="E6" s="88"/>
      <c r="F6" s="88"/>
      <c r="G6" s="88"/>
      <c r="H6" s="30" t="str">
        <f>IF(B6='Table Lists'!$B$2," ",IF(B6='Table Lists'!$Q$3,'Table Lists'!$R$3,IF(B6='Table Lists'!$Q$4,'Table Lists'!$R$4,IF(B6='Table Lists'!$Q$5,'Table Lists'!$R$5,IF(B6='Table Lists'!$Q$5,'Table Lists'!$R$5, IF(B6='Table Lists'!$Q$6, 'Table Lists'!$R$6, IF(B6='Table Lists'!$Q$7,'Table Lists'!$R$7,IF(B6='Table Lists'!$Q$8,'Table Lists'!$R$8,IF(B6='Table Lists'!$Q$9,'Table Lists'!$R$9,IF(B6='Table Lists'!$Q$10,'Table Lists'!$R$10,IF(B6='Table Lists'!$Q$11,'Table Lists'!$R$11,IF(B6='Table Lists'!$Q$12,'Table Lists'!$R$12, IF(B6='Table Lists'!$Q$13, 'Table Lists'!$R$13, IF(B6='Table Lists'!$Q$14, 'Table Lists'!$R$14, IF(B6='Table Lists'!$Q$15, 'Table Lists'!$R$15, IF(B6='Table Lists'!$Q$16, 'Table Lists'!$R$16, ))))))))))))))))</f>
        <v xml:space="preserve"> </v>
      </c>
      <c r="I6" s="31" t="str">
        <f>IF(B6='Table Lists'!$B$2, " ", IF($J$1-G6&gt;20,15%,0%))</f>
        <v xml:space="preserve"> </v>
      </c>
      <c r="J6" s="30" t="str">
        <f>IF(B6='Table Lists'!$B$2, " ", H6-(H6*I6))</f>
        <v xml:space="preserve"> </v>
      </c>
    </row>
    <row r="7" spans="1:10" ht="19.5" customHeight="1" x14ac:dyDescent="0.25">
      <c r="A7" s="88"/>
      <c r="B7" s="88"/>
      <c r="C7" s="88"/>
      <c r="D7" s="88"/>
      <c r="E7" s="88"/>
      <c r="F7" s="88"/>
      <c r="G7" s="88"/>
      <c r="H7" s="30" t="str">
        <f>IF(B7='Table Lists'!$B$2," ",IF(B7='Table Lists'!$Q$3,'Table Lists'!$R$3,IF(B7='Table Lists'!$Q$4,'Table Lists'!$R$4,IF(B7='Table Lists'!$Q$5,'Table Lists'!$R$5,IF(B7='Table Lists'!$Q$5,'Table Lists'!$R$5, IF(B7='Table Lists'!$Q$6, 'Table Lists'!$R$6, IF(B7='Table Lists'!$Q$7,'Table Lists'!$R$7,IF(B7='Table Lists'!$Q$8,'Table Lists'!$R$8,IF(B7='Table Lists'!$Q$9,'Table Lists'!$R$9,IF(B7='Table Lists'!$Q$10,'Table Lists'!$R$10,IF(B7='Table Lists'!$Q$11,'Table Lists'!$R$11,IF(B7='Table Lists'!$Q$12,'Table Lists'!$R$12, IF(B7='Table Lists'!$Q$13, 'Table Lists'!$R$13, IF(B7='Table Lists'!$Q$14, 'Table Lists'!$R$14, IF(B7='Table Lists'!$Q$15, 'Table Lists'!$R$15, IF(B7='Table Lists'!$Q$16, 'Table Lists'!$R$16, ))))))))))))))))</f>
        <v xml:space="preserve"> </v>
      </c>
      <c r="I7" s="31" t="str">
        <f>IF(B7='Table Lists'!$B$2, " ", IF($J$1-G7&gt;20,15%,0%))</f>
        <v xml:space="preserve"> </v>
      </c>
      <c r="J7" s="30" t="str">
        <f>IF(B7='Table Lists'!$B$2, " ", H7-(H7*I7))</f>
        <v xml:space="preserve"> </v>
      </c>
    </row>
    <row r="8" spans="1:10" ht="19.5" customHeight="1" x14ac:dyDescent="0.25">
      <c r="A8" s="88"/>
      <c r="B8" s="88"/>
      <c r="C8" s="88"/>
      <c r="D8" s="88"/>
      <c r="E8" s="88"/>
      <c r="F8" s="88"/>
      <c r="G8" s="88"/>
      <c r="H8" s="30" t="str">
        <f>IF(B8='Table Lists'!$B$2," ",IF(B8='Table Lists'!$Q$3,'Table Lists'!$R$3,IF(B8='Table Lists'!$Q$4,'Table Lists'!$R$4,IF(B8='Table Lists'!$Q$5,'Table Lists'!$R$5,IF(B8='Table Lists'!$Q$5,'Table Lists'!$R$5, IF(B8='Table Lists'!$Q$6, 'Table Lists'!$R$6, IF(B8='Table Lists'!$Q$7,'Table Lists'!$R$7,IF(B8='Table Lists'!$Q$8,'Table Lists'!$R$8,IF(B8='Table Lists'!$Q$9,'Table Lists'!$R$9,IF(B8='Table Lists'!$Q$10,'Table Lists'!$R$10,IF(B8='Table Lists'!$Q$11,'Table Lists'!$R$11,IF(B8='Table Lists'!$Q$12,'Table Lists'!$R$12, IF(B8='Table Lists'!$Q$13, 'Table Lists'!$R$13, IF(B8='Table Lists'!$Q$14, 'Table Lists'!$R$14, IF(B8='Table Lists'!$Q$15, 'Table Lists'!$R$15, IF(B8='Table Lists'!$Q$16, 'Table Lists'!$R$16, ))))))))))))))))</f>
        <v xml:space="preserve"> </v>
      </c>
      <c r="I8" s="31" t="str">
        <f>IF(B8='Table Lists'!$B$2, " ", IF($J$1-G8&gt;20,15%,0%))</f>
        <v xml:space="preserve"> </v>
      </c>
      <c r="J8" s="30" t="str">
        <f>IF(B8='Table Lists'!$B$2, " ", H8-(H8*I8))</f>
        <v xml:space="preserve"> </v>
      </c>
    </row>
    <row r="9" spans="1:10" ht="19.5" customHeight="1" x14ac:dyDescent="0.25">
      <c r="A9" s="88"/>
      <c r="B9" s="88"/>
      <c r="C9" s="88"/>
      <c r="D9" s="88"/>
      <c r="E9" s="88"/>
      <c r="F9" s="88"/>
      <c r="G9" s="88"/>
      <c r="H9" s="30" t="str">
        <f>IF(B9='Table Lists'!$B$2," ",IF(B9='Table Lists'!$Q$3,'Table Lists'!$R$3,IF(B9='Table Lists'!$Q$4,'Table Lists'!$R$4,IF(B9='Table Lists'!$Q$5,'Table Lists'!$R$5,IF(B9='Table Lists'!$Q$5,'Table Lists'!$R$5, IF(B9='Table Lists'!$Q$6, 'Table Lists'!$R$6, IF(B9='Table Lists'!$Q$7,'Table Lists'!$R$7,IF(B9='Table Lists'!$Q$8,'Table Lists'!$R$8,IF(B9='Table Lists'!$Q$9,'Table Lists'!$R$9,IF(B9='Table Lists'!$Q$10,'Table Lists'!$R$10,IF(B9='Table Lists'!$Q$11,'Table Lists'!$R$11,IF(B9='Table Lists'!$Q$12,'Table Lists'!$R$12, IF(B9='Table Lists'!$Q$13, 'Table Lists'!$R$13, IF(B9='Table Lists'!$Q$14, 'Table Lists'!$R$14, IF(B9='Table Lists'!$Q$15, 'Table Lists'!$R$15, IF(B9='Table Lists'!$Q$16, 'Table Lists'!$R$16, ))))))))))))))))</f>
        <v xml:space="preserve"> </v>
      </c>
      <c r="I9" s="31" t="str">
        <f>IF(B9='Table Lists'!$B$2, " ", IF($J$1-G9&gt;20,15%,0%))</f>
        <v xml:space="preserve"> </v>
      </c>
      <c r="J9" s="30" t="str">
        <f>IF(B9='Table Lists'!$B$2, " ", H9-(H9*I9))</f>
        <v xml:space="preserve"> </v>
      </c>
    </row>
    <row r="10" spans="1:10" ht="19.5" customHeight="1" x14ac:dyDescent="0.25">
      <c r="A10" s="88"/>
      <c r="B10" s="88"/>
      <c r="C10" s="88"/>
      <c r="D10" s="88"/>
      <c r="E10" s="88"/>
      <c r="F10" s="88"/>
      <c r="G10" s="88"/>
      <c r="H10" s="30" t="str">
        <f>IF(B10='Table Lists'!$B$2," ",IF(B10='Table Lists'!$Q$3,'Table Lists'!$R$3,IF(B10='Table Lists'!$Q$4,'Table Lists'!$R$4,IF(B10='Table Lists'!$Q$5,'Table Lists'!$R$5,IF(B10='Table Lists'!$Q$5,'Table Lists'!$R$5, IF(B10='Table Lists'!$Q$6, 'Table Lists'!$R$6, IF(B10='Table Lists'!$Q$7,'Table Lists'!$R$7,IF(B10='Table Lists'!$Q$8,'Table Lists'!$R$8,IF(B10='Table Lists'!$Q$9,'Table Lists'!$R$9,IF(B10='Table Lists'!$Q$10,'Table Lists'!$R$10,IF(B10='Table Lists'!$Q$11,'Table Lists'!$R$11,IF(B10='Table Lists'!$Q$12,'Table Lists'!$R$12, IF(B10='Table Lists'!$Q$13, 'Table Lists'!$R$13, IF(B10='Table Lists'!$Q$14, 'Table Lists'!$R$14, IF(B10='Table Lists'!$Q$15, 'Table Lists'!$R$15, IF(B10='Table Lists'!$Q$16, 'Table Lists'!$R$16, ))))))))))))))))</f>
        <v xml:space="preserve"> </v>
      </c>
      <c r="I10" s="31" t="str">
        <f>IF(B10='Table Lists'!$B$2, " ", IF($J$1-G10&gt;20,15%,0%))</f>
        <v xml:space="preserve"> </v>
      </c>
      <c r="J10" s="30" t="str">
        <f>IF(B10='Table Lists'!$B$2, " ", H10-(H10*I10))</f>
        <v xml:space="preserve"> </v>
      </c>
    </row>
    <row r="11" spans="1:10" ht="19.5" customHeight="1" x14ac:dyDescent="0.25">
      <c r="A11" s="88"/>
      <c r="B11" s="88"/>
      <c r="C11" s="88"/>
      <c r="D11" s="88"/>
      <c r="E11" s="88"/>
      <c r="F11" s="88"/>
      <c r="G11" s="88"/>
      <c r="H11" s="30" t="str">
        <f>IF(B11='Table Lists'!$B$2," ",IF(B11='Table Lists'!$Q$3,'Table Lists'!$R$3,IF(B11='Table Lists'!$Q$4,'Table Lists'!$R$4,IF(B11='Table Lists'!$Q$5,'Table Lists'!$R$5,IF(B11='Table Lists'!$Q$5,'Table Lists'!$R$5, IF(B11='Table Lists'!$Q$6, 'Table Lists'!$R$6, IF(B11='Table Lists'!$Q$7,'Table Lists'!$R$7,IF(B11='Table Lists'!$Q$8,'Table Lists'!$R$8,IF(B11='Table Lists'!$Q$9,'Table Lists'!$R$9,IF(B11='Table Lists'!$Q$10,'Table Lists'!$R$10,IF(B11='Table Lists'!$Q$11,'Table Lists'!$R$11,IF(B11='Table Lists'!$Q$12,'Table Lists'!$R$12, IF(B11='Table Lists'!$Q$13, 'Table Lists'!$R$13, IF(B11='Table Lists'!$Q$14, 'Table Lists'!$R$14, IF(B11='Table Lists'!$Q$15, 'Table Lists'!$R$15, IF(B11='Table Lists'!$Q$16, 'Table Lists'!$R$16, ))))))))))))))))</f>
        <v xml:space="preserve"> </v>
      </c>
      <c r="I11" s="31" t="str">
        <f>IF(B11='Table Lists'!$B$2, " ", IF($J$1-G11&gt;20,15%,0%))</f>
        <v xml:space="preserve"> </v>
      </c>
      <c r="J11" s="30" t="str">
        <f>IF(B11='Table Lists'!$B$2, " ", H11-(H11*I11))</f>
        <v xml:space="preserve"> </v>
      </c>
    </row>
    <row r="12" spans="1:10" ht="19.5" customHeight="1" x14ac:dyDescent="0.25">
      <c r="A12" s="88"/>
      <c r="B12" s="88"/>
      <c r="C12" s="88"/>
      <c r="D12" s="88"/>
      <c r="E12" s="88"/>
      <c r="F12" s="88"/>
      <c r="G12" s="88"/>
      <c r="H12" s="30" t="str">
        <f>IF(B12='Table Lists'!$B$2," ",IF(B12='Table Lists'!$Q$3,'Table Lists'!$R$3,IF(B12='Table Lists'!$Q$4,'Table Lists'!$R$4,IF(B12='Table Lists'!$Q$5,'Table Lists'!$R$5,IF(B12='Table Lists'!$Q$5,'Table Lists'!$R$5, IF(B12='Table Lists'!$Q$6, 'Table Lists'!$R$6, IF(B12='Table Lists'!$Q$7,'Table Lists'!$R$7,IF(B12='Table Lists'!$Q$8,'Table Lists'!$R$8,IF(B12='Table Lists'!$Q$9,'Table Lists'!$R$9,IF(B12='Table Lists'!$Q$10,'Table Lists'!$R$10,IF(B12='Table Lists'!$Q$11,'Table Lists'!$R$11,IF(B12='Table Lists'!$Q$12,'Table Lists'!$R$12, IF(B12='Table Lists'!$Q$13, 'Table Lists'!$R$13, IF(B12='Table Lists'!$Q$14, 'Table Lists'!$R$14, IF(B12='Table Lists'!$Q$15, 'Table Lists'!$R$15, IF(B12='Table Lists'!$Q$16, 'Table Lists'!$R$16, ))))))))))))))))</f>
        <v xml:space="preserve"> </v>
      </c>
      <c r="I12" s="31" t="str">
        <f>IF(B12='Table Lists'!$B$2, " ", IF($J$1-G12&gt;20,15%,0%))</f>
        <v xml:space="preserve"> </v>
      </c>
      <c r="J12" s="30" t="str">
        <f>IF(B12='Table Lists'!$B$2, " ", H12-(H12*I12))</f>
        <v xml:space="preserve"> </v>
      </c>
    </row>
    <row r="13" spans="1:10" ht="19.5" customHeight="1" x14ac:dyDescent="0.25">
      <c r="A13" s="88"/>
      <c r="B13" s="88"/>
      <c r="C13" s="88"/>
      <c r="D13" s="88"/>
      <c r="E13" s="88"/>
      <c r="F13" s="88"/>
      <c r="G13" s="88"/>
      <c r="H13" s="30" t="str">
        <f>IF(B13='Table Lists'!$B$2," ",IF(B13='Table Lists'!$Q$3,'Table Lists'!$R$3,IF(B13='Table Lists'!$Q$4,'Table Lists'!$R$4,IF(B13='Table Lists'!$Q$5,'Table Lists'!$R$5,IF(B13='Table Lists'!$Q$5,'Table Lists'!$R$5, IF(B13='Table Lists'!$Q$6, 'Table Lists'!$R$6, IF(B13='Table Lists'!$Q$7,'Table Lists'!$R$7,IF(B13='Table Lists'!$Q$8,'Table Lists'!$R$8,IF(B13='Table Lists'!$Q$9,'Table Lists'!$R$9,IF(B13='Table Lists'!$Q$10,'Table Lists'!$R$10,IF(B13='Table Lists'!$Q$11,'Table Lists'!$R$11,IF(B13='Table Lists'!$Q$12,'Table Lists'!$R$12, IF(B13='Table Lists'!$Q$13, 'Table Lists'!$R$13, IF(B13='Table Lists'!$Q$14, 'Table Lists'!$R$14, IF(B13='Table Lists'!$Q$15, 'Table Lists'!$R$15, IF(B13='Table Lists'!$Q$16, 'Table Lists'!$R$16, ))))))))))))))))</f>
        <v xml:space="preserve"> </v>
      </c>
      <c r="I13" s="31" t="str">
        <f>IF(B13='Table Lists'!$B$2, " ", IF($J$1-G13&gt;20,15%,0%))</f>
        <v xml:space="preserve"> </v>
      </c>
      <c r="J13" s="30" t="str">
        <f>IF(B13='Table Lists'!$B$2, " ", H13-(H13*I13))</f>
        <v xml:space="preserve"> </v>
      </c>
    </row>
    <row r="14" spans="1:10" ht="19.5" customHeight="1" x14ac:dyDescent="0.25">
      <c r="A14" s="88"/>
      <c r="B14" s="88"/>
      <c r="C14" s="88"/>
      <c r="D14" s="88"/>
      <c r="E14" s="88"/>
      <c r="F14" s="88"/>
      <c r="G14" s="88"/>
      <c r="H14" s="30" t="str">
        <f>IF(B14='Table Lists'!$B$2," ",IF(B14='Table Lists'!$Q$3,'Table Lists'!$R$3,IF(B14='Table Lists'!$Q$4,'Table Lists'!$R$4,IF(B14='Table Lists'!$Q$5,'Table Lists'!$R$5,IF(B14='Table Lists'!$Q$5,'Table Lists'!$R$5, IF(B14='Table Lists'!$Q$6, 'Table Lists'!$R$6, IF(B14='Table Lists'!$Q$7,'Table Lists'!$R$7,IF(B14='Table Lists'!$Q$8,'Table Lists'!$R$8,IF(B14='Table Lists'!$Q$9,'Table Lists'!$R$9,IF(B14='Table Lists'!$Q$10,'Table Lists'!$R$10,IF(B14='Table Lists'!$Q$11,'Table Lists'!$R$11,IF(B14='Table Lists'!$Q$12,'Table Lists'!$R$12, IF(B14='Table Lists'!$Q$13, 'Table Lists'!$R$13, IF(B14='Table Lists'!$Q$14, 'Table Lists'!$R$14, IF(B14='Table Lists'!$Q$15, 'Table Lists'!$R$15, IF(B14='Table Lists'!$Q$16, 'Table Lists'!$R$16, ))))))))))))))))</f>
        <v xml:space="preserve"> </v>
      </c>
      <c r="I14" s="31" t="str">
        <f>IF(B14='Table Lists'!$B$2, " ", IF($J$1-G14&gt;20,15%,0%))</f>
        <v xml:space="preserve"> </v>
      </c>
      <c r="J14" s="30" t="str">
        <f>IF(B14='Table Lists'!$B$2, " ", H14-(H14*I14))</f>
        <v xml:space="preserve"> </v>
      </c>
    </row>
    <row r="15" spans="1:10" ht="19.5" customHeight="1" x14ac:dyDescent="0.25">
      <c r="A15" s="88"/>
      <c r="B15" s="88"/>
      <c r="C15" s="88"/>
      <c r="D15" s="88"/>
      <c r="E15" s="88"/>
      <c r="F15" s="88"/>
      <c r="G15" s="88"/>
      <c r="H15" s="30" t="str">
        <f>IF(B15='Table Lists'!$B$2," ",IF(B15='Table Lists'!$Q$3,'Table Lists'!$R$3,IF(B15='Table Lists'!$Q$4,'Table Lists'!$R$4,IF(B15='Table Lists'!$Q$5,'Table Lists'!$R$5,IF(B15='Table Lists'!$Q$5,'Table Lists'!$R$5, IF(B15='Table Lists'!$Q$6, 'Table Lists'!$R$6, IF(B15='Table Lists'!$Q$7,'Table Lists'!$R$7,IF(B15='Table Lists'!$Q$8,'Table Lists'!$R$8,IF(B15='Table Lists'!$Q$9,'Table Lists'!$R$9,IF(B15='Table Lists'!$Q$10,'Table Lists'!$R$10,IF(B15='Table Lists'!$Q$11,'Table Lists'!$R$11,IF(B15='Table Lists'!$Q$12,'Table Lists'!$R$12, IF(B15='Table Lists'!$Q$13, 'Table Lists'!$R$13, IF(B15='Table Lists'!$Q$14, 'Table Lists'!$R$14, IF(B15='Table Lists'!$Q$15, 'Table Lists'!$R$15, IF(B15='Table Lists'!$Q$16, 'Table Lists'!$R$16, ))))))))))))))))</f>
        <v xml:space="preserve"> </v>
      </c>
      <c r="I15" s="31" t="str">
        <f>IF(B15='Table Lists'!$B$2, " ", IF($J$1-G15&gt;20,15%,0%))</f>
        <v xml:space="preserve"> </v>
      </c>
      <c r="J15" s="30" t="str">
        <f>IF(B15='Table Lists'!$B$2, " ", H15-(H15*I15))</f>
        <v xml:space="preserve"> </v>
      </c>
    </row>
    <row r="16" spans="1:10" ht="19.5" customHeight="1" x14ac:dyDescent="0.25">
      <c r="A16" s="88"/>
      <c r="B16" s="88"/>
      <c r="C16" s="88"/>
      <c r="D16" s="88"/>
      <c r="E16" s="88"/>
      <c r="F16" s="88"/>
      <c r="G16" s="88"/>
      <c r="H16" s="30" t="str">
        <f>IF(B16='Table Lists'!$B$2," ",IF(B16='Table Lists'!$Q$3,'Table Lists'!$R$3,IF(B16='Table Lists'!$Q$4,'Table Lists'!$R$4,IF(B16='Table Lists'!$Q$5,'Table Lists'!$R$5,IF(B16='Table Lists'!$Q$5,'Table Lists'!$R$5, IF(B16='Table Lists'!$Q$6, 'Table Lists'!$R$6, IF(B16='Table Lists'!$Q$7,'Table Lists'!$R$7,IF(B16='Table Lists'!$Q$8,'Table Lists'!$R$8,IF(B16='Table Lists'!$Q$9,'Table Lists'!$R$9,IF(B16='Table Lists'!$Q$10,'Table Lists'!$R$10,IF(B16='Table Lists'!$Q$11,'Table Lists'!$R$11,IF(B16='Table Lists'!$Q$12,'Table Lists'!$R$12, IF(B16='Table Lists'!$Q$13, 'Table Lists'!$R$13, IF(B16='Table Lists'!$Q$14, 'Table Lists'!$R$14, IF(B16='Table Lists'!$Q$15, 'Table Lists'!$R$15, IF(B16='Table Lists'!$Q$16, 'Table Lists'!$R$16, ))))))))))))))))</f>
        <v xml:space="preserve"> </v>
      </c>
      <c r="I16" s="31" t="str">
        <f>IF(B16='Table Lists'!$B$2, " ", IF($J$1-G16&gt;20,15%,0%))</f>
        <v xml:space="preserve"> </v>
      </c>
      <c r="J16" s="30" t="str">
        <f>IF(B16='Table Lists'!$B$2, " ", H16-(H16*I16))</f>
        <v xml:space="preserve"> </v>
      </c>
    </row>
    <row r="17" spans="1:10" ht="19.5" customHeight="1" x14ac:dyDescent="0.25">
      <c r="A17" s="88"/>
      <c r="B17" s="88"/>
      <c r="C17" s="88"/>
      <c r="D17" s="88"/>
      <c r="E17" s="88"/>
      <c r="F17" s="88"/>
      <c r="G17" s="88"/>
      <c r="H17" s="30" t="str">
        <f>IF(B17='Table Lists'!$B$2," ",IF(B17='Table Lists'!$Q$3,'Table Lists'!$R$3,IF(B17='Table Lists'!$Q$4,'Table Lists'!$R$4,IF(B17='Table Lists'!$Q$5,'Table Lists'!$R$5,IF(B17='Table Lists'!$Q$5,'Table Lists'!$R$5, IF(B17='Table Lists'!$Q$6, 'Table Lists'!$R$6, IF(B17='Table Lists'!$Q$7,'Table Lists'!$R$7,IF(B17='Table Lists'!$Q$8,'Table Lists'!$R$8,IF(B17='Table Lists'!$Q$9,'Table Lists'!$R$9,IF(B17='Table Lists'!$Q$10,'Table Lists'!$R$10,IF(B17='Table Lists'!$Q$11,'Table Lists'!$R$11,IF(B17='Table Lists'!$Q$12,'Table Lists'!$R$12, IF(B17='Table Lists'!$Q$13, 'Table Lists'!$R$13, IF(B17='Table Lists'!$Q$14, 'Table Lists'!$R$14, IF(B17='Table Lists'!$Q$15, 'Table Lists'!$R$15, IF(B17='Table Lists'!$Q$16, 'Table Lists'!$R$16, ))))))))))))))))</f>
        <v xml:space="preserve"> </v>
      </c>
      <c r="I17" s="31" t="str">
        <f>IF(B17='Table Lists'!$B$2, " ", IF($J$1-G17&gt;20,15%,0%))</f>
        <v xml:space="preserve"> </v>
      </c>
      <c r="J17" s="30" t="str">
        <f>IF(B17='Table Lists'!$B$2, " ", H17-(H17*I17))</f>
        <v xml:space="preserve"> </v>
      </c>
    </row>
    <row r="18" spans="1:10" ht="19.5" customHeight="1" x14ac:dyDescent="0.25">
      <c r="A18" s="88"/>
      <c r="B18" s="88"/>
      <c r="C18" s="88"/>
      <c r="D18" s="88"/>
      <c r="E18" s="88"/>
      <c r="F18" s="88"/>
      <c r="G18" s="88"/>
      <c r="H18" s="30" t="str">
        <f>IF(B18='Table Lists'!$B$2," ",IF(B18='Table Lists'!$Q$3,'Table Lists'!$R$3,IF(B18='Table Lists'!$Q$4,'Table Lists'!$R$4,IF(B18='Table Lists'!$Q$5,'Table Lists'!$R$5,IF(B18='Table Lists'!$Q$5,'Table Lists'!$R$5, IF(B18='Table Lists'!$Q$6, 'Table Lists'!$R$6, IF(B18='Table Lists'!$Q$7,'Table Lists'!$R$7,IF(B18='Table Lists'!$Q$8,'Table Lists'!$R$8,IF(B18='Table Lists'!$Q$9,'Table Lists'!$R$9,IF(B18='Table Lists'!$Q$10,'Table Lists'!$R$10,IF(B18='Table Lists'!$Q$11,'Table Lists'!$R$11,IF(B18='Table Lists'!$Q$12,'Table Lists'!$R$12, IF(B18='Table Lists'!$Q$13, 'Table Lists'!$R$13, IF(B18='Table Lists'!$Q$14, 'Table Lists'!$R$14, IF(B18='Table Lists'!$Q$15, 'Table Lists'!$R$15, IF(B18='Table Lists'!$Q$16, 'Table Lists'!$R$16, ))))))))))))))))</f>
        <v xml:space="preserve"> </v>
      </c>
      <c r="I18" s="31" t="str">
        <f>IF(B18='Table Lists'!$B$2, " ", IF($J$1-G18&gt;20,15%,0%))</f>
        <v xml:space="preserve"> </v>
      </c>
      <c r="J18" s="30" t="str">
        <f>IF(B18='Table Lists'!$B$2, " ", H18-(H18*I18))</f>
        <v xml:space="preserve"> </v>
      </c>
    </row>
    <row r="19" spans="1:10" ht="19.5" customHeight="1" x14ac:dyDescent="0.25">
      <c r="A19" s="88"/>
      <c r="B19" s="88"/>
      <c r="C19" s="88"/>
      <c r="D19" s="88"/>
      <c r="E19" s="88"/>
      <c r="F19" s="88"/>
      <c r="G19" s="88"/>
      <c r="H19" s="30" t="str">
        <f>IF(B19='Table Lists'!$B$2," ",IF(B19='Table Lists'!$Q$3,'Table Lists'!$R$3,IF(B19='Table Lists'!$Q$4,'Table Lists'!$R$4,IF(B19='Table Lists'!$Q$5,'Table Lists'!$R$5,IF(B19='Table Lists'!$Q$5,'Table Lists'!$R$5, IF(B19='Table Lists'!$Q$6, 'Table Lists'!$R$6, IF(B19='Table Lists'!$Q$7,'Table Lists'!$R$7,IF(B19='Table Lists'!$Q$8,'Table Lists'!$R$8,IF(B19='Table Lists'!$Q$9,'Table Lists'!$R$9,IF(B19='Table Lists'!$Q$10,'Table Lists'!$R$10,IF(B19='Table Lists'!$Q$11,'Table Lists'!$R$11,IF(B19='Table Lists'!$Q$12,'Table Lists'!$R$12, IF(B19='Table Lists'!$Q$13, 'Table Lists'!$R$13, IF(B19='Table Lists'!$Q$14, 'Table Lists'!$R$14, IF(B19='Table Lists'!$Q$15, 'Table Lists'!$R$15, IF(B19='Table Lists'!$Q$16, 'Table Lists'!$R$16, ))))))))))))))))</f>
        <v xml:space="preserve"> </v>
      </c>
      <c r="I19" s="31" t="str">
        <f>IF(B19='Table Lists'!$B$2, " ", IF($J$1-G19&gt;20,15%,0%))</f>
        <v xml:space="preserve"> </v>
      </c>
      <c r="J19" s="30" t="str">
        <f>IF(B19='Table Lists'!$B$2, " ", H19-(H19*I19))</f>
        <v xml:space="preserve"> </v>
      </c>
    </row>
    <row r="20" spans="1:10" ht="19.5" customHeight="1" x14ac:dyDescent="0.25">
      <c r="A20" s="88"/>
      <c r="B20" s="88"/>
      <c r="C20" s="88"/>
      <c r="D20" s="88"/>
      <c r="E20" s="88"/>
      <c r="F20" s="88"/>
      <c r="G20" s="88"/>
      <c r="H20" s="30" t="str">
        <f>IF(B20='Table Lists'!$B$2," ",IF(B20='Table Lists'!$Q$3,'Table Lists'!$R$3,IF(B20='Table Lists'!$Q$4,'Table Lists'!$R$4,IF(B20='Table Lists'!$Q$5,'Table Lists'!$R$5,IF(B20='Table Lists'!$Q$5,'Table Lists'!$R$5, IF(B20='Table Lists'!$Q$6, 'Table Lists'!$R$6, IF(B20='Table Lists'!$Q$7,'Table Lists'!$R$7,IF(B20='Table Lists'!$Q$8,'Table Lists'!$R$8,IF(B20='Table Lists'!$Q$9,'Table Lists'!$R$9,IF(B20='Table Lists'!$Q$10,'Table Lists'!$R$10,IF(B20='Table Lists'!$Q$11,'Table Lists'!$R$11,IF(B20='Table Lists'!$Q$12,'Table Lists'!$R$12, IF(B20='Table Lists'!$Q$13, 'Table Lists'!$R$13, IF(B20='Table Lists'!$Q$14, 'Table Lists'!$R$14, IF(B20='Table Lists'!$Q$15, 'Table Lists'!$R$15, IF(B20='Table Lists'!$Q$16, 'Table Lists'!$R$16, ))))))))))))))))</f>
        <v xml:space="preserve"> </v>
      </c>
      <c r="I20" s="31" t="str">
        <f>IF(B20='Table Lists'!$B$2, " ", IF($J$1-G20&gt;20,15%,0%))</f>
        <v xml:space="preserve"> </v>
      </c>
      <c r="J20" s="30" t="str">
        <f>IF(B20='Table Lists'!$B$2, " ", H20-(H20*I20))</f>
        <v xml:space="preserve"> </v>
      </c>
    </row>
    <row r="21" spans="1:10" ht="19.5" customHeight="1" x14ac:dyDescent="0.25">
      <c r="A21" s="88"/>
      <c r="B21" s="88"/>
      <c r="C21" s="88"/>
      <c r="D21" s="88"/>
      <c r="E21" s="88"/>
      <c r="F21" s="88"/>
      <c r="G21" s="88"/>
      <c r="H21" s="30" t="str">
        <f>IF(B21='Table Lists'!$B$2," ",IF(B21='Table Lists'!$Q$3,'Table Lists'!$R$3,IF(B21='Table Lists'!$Q$4,'Table Lists'!$R$4,IF(B21='Table Lists'!$Q$5,'Table Lists'!$R$5,IF(B21='Table Lists'!$Q$5,'Table Lists'!$R$5, IF(B21='Table Lists'!$Q$6, 'Table Lists'!$R$6, IF(B21='Table Lists'!$Q$7,'Table Lists'!$R$7,IF(B21='Table Lists'!$Q$8,'Table Lists'!$R$8,IF(B21='Table Lists'!$Q$9,'Table Lists'!$R$9,IF(B21='Table Lists'!$Q$10,'Table Lists'!$R$10,IF(B21='Table Lists'!$Q$11,'Table Lists'!$R$11,IF(B21='Table Lists'!$Q$12,'Table Lists'!$R$12, IF(B21='Table Lists'!$Q$13, 'Table Lists'!$R$13, IF(B21='Table Lists'!$Q$14, 'Table Lists'!$R$14, IF(B21='Table Lists'!$Q$15, 'Table Lists'!$R$15, IF(B21='Table Lists'!$Q$16, 'Table Lists'!$R$16, ))))))))))))))))</f>
        <v xml:space="preserve"> </v>
      </c>
      <c r="I21" s="31" t="str">
        <f>IF(B21='Table Lists'!$B$2, " ", IF($J$1-G21&gt;20,15%,0%))</f>
        <v xml:space="preserve"> </v>
      </c>
      <c r="J21" s="30" t="str">
        <f>IF(B21='Table Lists'!$B$2, " ", H21-(H21*I21))</f>
        <v xml:space="preserve"> </v>
      </c>
    </row>
    <row r="22" spans="1:10" ht="19.5" customHeight="1" x14ac:dyDescent="0.25">
      <c r="A22" s="88"/>
      <c r="B22" s="88"/>
      <c r="C22" s="88"/>
      <c r="D22" s="88"/>
      <c r="E22" s="88"/>
      <c r="F22" s="88"/>
      <c r="G22" s="88"/>
      <c r="H22" s="30" t="str">
        <f>IF(B22='Table Lists'!$B$2," ",IF(B22='Table Lists'!$Q$3,'Table Lists'!$R$3,IF(B22='Table Lists'!$Q$4,'Table Lists'!$R$4,IF(B22='Table Lists'!$Q$5,'Table Lists'!$R$5,IF(B22='Table Lists'!$Q$5,'Table Lists'!$R$5, IF(B22='Table Lists'!$Q$6, 'Table Lists'!$R$6, IF(B22='Table Lists'!$Q$7,'Table Lists'!$R$7,IF(B22='Table Lists'!$Q$8,'Table Lists'!$R$8,IF(B22='Table Lists'!$Q$9,'Table Lists'!$R$9,IF(B22='Table Lists'!$Q$10,'Table Lists'!$R$10,IF(B22='Table Lists'!$Q$11,'Table Lists'!$R$11,IF(B22='Table Lists'!$Q$12,'Table Lists'!$R$12, IF(B22='Table Lists'!$Q$13, 'Table Lists'!$R$13, IF(B22='Table Lists'!$Q$14, 'Table Lists'!$R$14, IF(B22='Table Lists'!$Q$15, 'Table Lists'!$R$15, IF(B22='Table Lists'!$Q$16, 'Table Lists'!$R$16, ))))))))))))))))</f>
        <v xml:space="preserve"> </v>
      </c>
      <c r="I22" s="31" t="str">
        <f>IF(B22='Table Lists'!$B$2, " ", IF($J$1-G22&gt;20,15%,0%))</f>
        <v xml:space="preserve"> </v>
      </c>
      <c r="J22" s="30" t="str">
        <f>IF(B22='Table Lists'!$B$2, " ", H22-(H22*I22))</f>
        <v xml:space="preserve"> </v>
      </c>
    </row>
    <row r="23" spans="1:10" ht="19.5" customHeight="1" x14ac:dyDescent="0.25"/>
    <row r="24" spans="1:10" ht="19.5" customHeight="1" x14ac:dyDescent="0.25"/>
    <row r="25" spans="1:10" ht="19.5" customHeight="1" x14ac:dyDescent="0.25"/>
    <row r="26" spans="1:10" ht="19.5" customHeight="1" x14ac:dyDescent="0.25"/>
    <row r="27" spans="1:10" ht="19.5" customHeight="1" x14ac:dyDescent="0.25"/>
    <row r="28" spans="1:10" ht="19.5" customHeight="1" x14ac:dyDescent="0.25"/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10" ht="19.5" customHeight="1" x14ac:dyDescent="0.25">
      <c r="A65" s="16"/>
      <c r="B65" s="16"/>
      <c r="C65" s="16"/>
      <c r="D65" s="16"/>
      <c r="E65" s="16"/>
      <c r="F65" s="16"/>
      <c r="G65" s="16"/>
      <c r="H65" s="60"/>
      <c r="I65" s="61"/>
      <c r="J65" s="60"/>
    </row>
    <row r="66" spans="1:10" ht="19.5" customHeight="1" x14ac:dyDescent="0.25">
      <c r="A66" s="16"/>
      <c r="B66" s="16"/>
      <c r="C66" s="16"/>
      <c r="D66" s="16"/>
      <c r="E66" s="16"/>
      <c r="F66" s="16"/>
      <c r="G66" s="16"/>
      <c r="H66" s="60"/>
      <c r="I66" s="61"/>
      <c r="J66" s="60"/>
    </row>
    <row r="67" spans="1:10" ht="19.5" customHeight="1" x14ac:dyDescent="0.25">
      <c r="A67" s="16"/>
      <c r="B67" s="16"/>
      <c r="C67" s="16"/>
      <c r="D67" s="16"/>
      <c r="E67" s="16"/>
      <c r="F67" s="16"/>
      <c r="G67" s="16"/>
      <c r="H67" s="60"/>
      <c r="I67" s="61"/>
      <c r="J67" s="60"/>
    </row>
    <row r="68" spans="1:10" ht="19.5" customHeight="1" x14ac:dyDescent="0.25">
      <c r="A68" s="16"/>
      <c r="B68" s="16"/>
      <c r="C68" s="16"/>
      <c r="D68" s="16"/>
      <c r="E68" s="16"/>
      <c r="F68" s="16"/>
      <c r="G68" s="16"/>
      <c r="H68" s="60"/>
      <c r="I68" s="61"/>
      <c r="J68" s="60"/>
    </row>
    <row r="69" spans="1:10" ht="19.5" customHeight="1" x14ac:dyDescent="0.25">
      <c r="A69" s="16"/>
      <c r="B69" s="16"/>
      <c r="C69" s="16"/>
      <c r="D69" s="16"/>
      <c r="E69" s="16"/>
      <c r="F69" s="16"/>
      <c r="G69" s="16"/>
      <c r="H69" s="60"/>
      <c r="I69" s="61"/>
      <c r="J69" s="60"/>
    </row>
    <row r="70" spans="1:10" ht="19.5" customHeight="1" x14ac:dyDescent="0.25">
      <c r="A70" s="16"/>
      <c r="B70" s="16"/>
      <c r="C70" s="16"/>
      <c r="D70" s="16"/>
      <c r="E70" s="16"/>
      <c r="F70" s="16"/>
      <c r="G70" s="16"/>
      <c r="H70" s="60"/>
      <c r="I70" s="61"/>
      <c r="J70" s="60"/>
    </row>
    <row r="71" spans="1:10" ht="19.5" customHeight="1" x14ac:dyDescent="0.25">
      <c r="A71" s="16"/>
      <c r="B71" s="16"/>
      <c r="C71" s="16"/>
      <c r="D71" s="16"/>
      <c r="E71" s="16"/>
      <c r="F71" s="16"/>
      <c r="G71" s="16"/>
      <c r="H71" s="60"/>
      <c r="I71" s="61"/>
      <c r="J71" s="60"/>
    </row>
    <row r="72" spans="1:10" ht="19.5" customHeight="1" x14ac:dyDescent="0.25">
      <c r="A72" s="16"/>
      <c r="B72" s="16"/>
      <c r="C72" s="16"/>
      <c r="D72" s="16"/>
      <c r="E72" s="16"/>
      <c r="F72" s="16"/>
      <c r="G72" s="16"/>
      <c r="H72" s="60"/>
      <c r="I72" s="61"/>
      <c r="J72" s="60"/>
    </row>
    <row r="73" spans="1:10" ht="19.5" customHeight="1" x14ac:dyDescent="0.25">
      <c r="A73" s="16"/>
      <c r="B73" s="16"/>
      <c r="C73" s="16"/>
      <c r="D73" s="16"/>
      <c r="E73" s="16"/>
      <c r="F73" s="16"/>
      <c r="G73" s="16"/>
      <c r="H73" s="60"/>
      <c r="I73" s="61"/>
      <c r="J73" s="60"/>
    </row>
    <row r="74" spans="1:10" ht="19.5" customHeight="1" x14ac:dyDescent="0.25">
      <c r="A74" s="16"/>
      <c r="B74" s="16"/>
      <c r="C74" s="16"/>
      <c r="D74" s="16"/>
      <c r="E74" s="16"/>
      <c r="F74" s="16"/>
      <c r="G74" s="16"/>
      <c r="H74" s="60"/>
      <c r="I74" s="61"/>
      <c r="J74" s="60"/>
    </row>
    <row r="75" spans="1:10" ht="19.5" customHeight="1" x14ac:dyDescent="0.25">
      <c r="A75" s="16"/>
      <c r="B75" s="16"/>
      <c r="C75" s="16"/>
      <c r="D75" s="16"/>
      <c r="E75" s="16"/>
      <c r="F75" s="16"/>
      <c r="G75" s="16"/>
      <c r="H75" s="60"/>
      <c r="I75" s="61"/>
      <c r="J75" s="60"/>
    </row>
    <row r="76" spans="1:10" ht="19.5" customHeight="1" x14ac:dyDescent="0.25">
      <c r="A76" s="16"/>
      <c r="B76" s="16"/>
      <c r="C76" s="16"/>
      <c r="D76" s="16"/>
      <c r="E76" s="16"/>
      <c r="F76" s="16"/>
      <c r="G76" s="16"/>
      <c r="H76" s="60"/>
      <c r="I76" s="61"/>
      <c r="J76" s="60"/>
    </row>
    <row r="77" spans="1:10" ht="19.5" customHeight="1" x14ac:dyDescent="0.25">
      <c r="A77" s="16"/>
      <c r="B77" s="16"/>
      <c r="C77" s="16"/>
      <c r="D77" s="16"/>
      <c r="E77" s="16"/>
      <c r="F77" s="16"/>
      <c r="G77" s="16"/>
      <c r="H77" s="60"/>
      <c r="I77" s="61"/>
      <c r="J77" s="60"/>
    </row>
    <row r="78" spans="1:10" ht="19.5" customHeight="1" x14ac:dyDescent="0.25">
      <c r="A78" s="16"/>
      <c r="B78" s="16"/>
      <c r="C78" s="16"/>
      <c r="D78" s="16"/>
      <c r="E78" s="16"/>
      <c r="F78" s="16"/>
      <c r="G78" s="16"/>
      <c r="H78" s="60"/>
      <c r="I78" s="61"/>
      <c r="J78" s="60"/>
    </row>
    <row r="79" spans="1:10" ht="19.5" customHeight="1" x14ac:dyDescent="0.25">
      <c r="A79" s="16"/>
      <c r="B79" s="16"/>
      <c r="C79" s="16"/>
      <c r="D79" s="16"/>
      <c r="E79" s="16"/>
      <c r="F79" s="16"/>
      <c r="G79" s="16"/>
      <c r="H79" s="60"/>
      <c r="I79" s="61"/>
      <c r="J79" s="60"/>
    </row>
    <row r="80" spans="1:10" ht="19.5" customHeight="1" x14ac:dyDescent="0.25">
      <c r="A80" s="16"/>
      <c r="B80" s="16"/>
      <c r="C80" s="16"/>
      <c r="D80" s="16"/>
      <c r="E80" s="16"/>
      <c r="F80" s="16"/>
      <c r="G80" s="16"/>
      <c r="H80" s="60"/>
      <c r="I80" s="61"/>
      <c r="J80" s="60"/>
    </row>
    <row r="81" spans="1:10" ht="19.5" customHeight="1" x14ac:dyDescent="0.25">
      <c r="A81" s="16"/>
      <c r="B81" s="16"/>
      <c r="C81" s="16"/>
      <c r="D81" s="16"/>
      <c r="E81" s="16"/>
      <c r="F81" s="16"/>
      <c r="G81" s="16"/>
      <c r="H81" s="60"/>
      <c r="I81" s="61"/>
      <c r="J81" s="60"/>
    </row>
    <row r="82" spans="1:10" ht="19.5" customHeight="1" x14ac:dyDescent="0.25">
      <c r="A82" s="16"/>
      <c r="B82" s="16"/>
      <c r="C82" s="16"/>
      <c r="D82" s="16"/>
      <c r="E82" s="16"/>
      <c r="F82" s="16"/>
      <c r="G82" s="16"/>
      <c r="H82" s="60"/>
      <c r="I82" s="61"/>
      <c r="J82" s="60"/>
    </row>
    <row r="83" spans="1:10" ht="19.5" customHeight="1" x14ac:dyDescent="0.25">
      <c r="A83" s="16"/>
      <c r="B83" s="16"/>
      <c r="C83" s="16"/>
      <c r="D83" s="16"/>
      <c r="E83" s="16"/>
      <c r="F83" s="16"/>
      <c r="G83" s="16"/>
      <c r="H83" s="60"/>
      <c r="I83" s="61"/>
      <c r="J83" s="60"/>
    </row>
    <row r="84" spans="1:10" ht="19.5" customHeight="1" x14ac:dyDescent="0.25">
      <c r="A84" s="16"/>
      <c r="B84" s="16"/>
      <c r="C84" s="16"/>
      <c r="D84" s="16"/>
      <c r="E84" s="16"/>
      <c r="F84" s="16"/>
      <c r="G84" s="16"/>
      <c r="H84" s="60"/>
      <c r="I84" s="61"/>
      <c r="J84" s="60"/>
    </row>
    <row r="85" spans="1:10" ht="19.5" customHeight="1" x14ac:dyDescent="0.25">
      <c r="A85" s="16"/>
      <c r="B85" s="16"/>
      <c r="C85" s="16"/>
      <c r="D85" s="16"/>
      <c r="E85" s="16"/>
      <c r="F85" s="16"/>
      <c r="G85" s="16"/>
      <c r="H85" s="60"/>
      <c r="I85" s="61"/>
      <c r="J85" s="60"/>
    </row>
    <row r="86" spans="1:10" ht="19.5" customHeight="1" x14ac:dyDescent="0.25">
      <c r="A86" s="16"/>
      <c r="B86" s="16"/>
      <c r="C86" s="16"/>
      <c r="D86" s="16"/>
      <c r="E86" s="16"/>
      <c r="F86" s="16"/>
      <c r="G86" s="16"/>
      <c r="H86" s="60"/>
      <c r="I86" s="61"/>
      <c r="J86" s="60"/>
    </row>
    <row r="87" spans="1:10" ht="19.5" customHeight="1" x14ac:dyDescent="0.25">
      <c r="A87" s="16"/>
      <c r="B87" s="16"/>
      <c r="C87" s="16"/>
      <c r="D87" s="16"/>
      <c r="E87" s="16"/>
      <c r="F87" s="16"/>
      <c r="G87" s="16"/>
      <c r="H87" s="60"/>
      <c r="I87" s="61"/>
      <c r="J87" s="60"/>
    </row>
    <row r="88" spans="1:10" ht="19.5" customHeight="1" x14ac:dyDescent="0.25">
      <c r="A88" s="16"/>
      <c r="B88" s="16"/>
      <c r="C88" s="16"/>
      <c r="D88" s="16"/>
      <c r="E88" s="16"/>
      <c r="F88" s="16"/>
      <c r="G88" s="16"/>
      <c r="H88" s="60"/>
      <c r="I88" s="61"/>
      <c r="J88" s="60"/>
    </row>
    <row r="89" spans="1:10" ht="19.5" customHeight="1" x14ac:dyDescent="0.25">
      <c r="A89" s="16"/>
      <c r="B89" s="16"/>
      <c r="C89" s="16"/>
      <c r="D89" s="16"/>
      <c r="E89" s="16"/>
      <c r="F89" s="16"/>
      <c r="G89" s="16"/>
      <c r="H89" s="60"/>
      <c r="I89" s="61"/>
      <c r="J89" s="60"/>
    </row>
    <row r="90" spans="1:10" ht="19.5" customHeight="1" x14ac:dyDescent="0.25">
      <c r="A90" s="16"/>
      <c r="B90" s="16"/>
      <c r="C90" s="16"/>
      <c r="D90" s="16"/>
      <c r="E90" s="16"/>
      <c r="F90" s="16"/>
      <c r="G90" s="16"/>
      <c r="H90" s="60"/>
      <c r="I90" s="61"/>
      <c r="J90" s="60"/>
    </row>
    <row r="91" spans="1:10" ht="19.5" customHeight="1" x14ac:dyDescent="0.25">
      <c r="A91" s="16"/>
      <c r="B91" s="16"/>
      <c r="C91" s="16"/>
      <c r="D91" s="16"/>
      <c r="E91" s="16"/>
      <c r="F91" s="16"/>
      <c r="G91" s="16"/>
      <c r="H91" s="60"/>
      <c r="I91" s="61"/>
      <c r="J91" s="60"/>
    </row>
    <row r="92" spans="1:10" ht="19.5" customHeight="1" x14ac:dyDescent="0.25">
      <c r="A92" s="16"/>
      <c r="B92" s="16"/>
      <c r="C92" s="16"/>
      <c r="D92" s="16"/>
      <c r="E92" s="16"/>
      <c r="F92" s="16"/>
      <c r="G92" s="16"/>
      <c r="H92" s="60"/>
      <c r="I92" s="61"/>
      <c r="J92" s="60"/>
    </row>
    <row r="93" spans="1:10" ht="19.5" customHeight="1" x14ac:dyDescent="0.25">
      <c r="A93" s="16"/>
      <c r="B93" s="16"/>
      <c r="C93" s="16"/>
      <c r="D93" s="16"/>
      <c r="E93" s="16"/>
      <c r="F93" s="16"/>
      <c r="G93" s="16"/>
      <c r="H93" s="60"/>
      <c r="I93" s="61"/>
      <c r="J93" s="60"/>
    </row>
    <row r="94" spans="1:10" ht="19.5" customHeight="1" x14ac:dyDescent="0.25">
      <c r="A94" s="16"/>
      <c r="B94" s="16"/>
      <c r="C94" s="16"/>
      <c r="D94" s="16"/>
      <c r="E94" s="16"/>
      <c r="F94" s="16"/>
      <c r="G94" s="16"/>
      <c r="H94" s="60"/>
      <c r="I94" s="61"/>
      <c r="J94" s="60"/>
    </row>
    <row r="95" spans="1:10" ht="19.5" customHeight="1" x14ac:dyDescent="0.25">
      <c r="A95" s="16"/>
      <c r="B95" s="16"/>
      <c r="C95" s="16"/>
      <c r="D95" s="16"/>
      <c r="E95" s="16"/>
      <c r="F95" s="16"/>
      <c r="G95" s="16"/>
      <c r="H95" s="60"/>
      <c r="I95" s="61"/>
      <c r="J95" s="60"/>
    </row>
    <row r="96" spans="1:10" ht="19.5" customHeight="1" x14ac:dyDescent="0.25">
      <c r="A96" s="16"/>
      <c r="B96" s="16"/>
      <c r="C96" s="16"/>
      <c r="D96" s="16"/>
      <c r="E96" s="16"/>
      <c r="F96" s="16"/>
      <c r="G96" s="16"/>
      <c r="H96" s="60"/>
      <c r="I96" s="61"/>
      <c r="J96" s="60"/>
    </row>
    <row r="97" spans="1:10" ht="19.5" customHeight="1" x14ac:dyDescent="0.25">
      <c r="A97" s="16"/>
      <c r="B97" s="16"/>
      <c r="C97" s="16"/>
      <c r="D97" s="16"/>
      <c r="E97" s="16"/>
      <c r="F97" s="16"/>
      <c r="G97" s="16"/>
      <c r="H97" s="60"/>
      <c r="I97" s="61"/>
      <c r="J97" s="60"/>
    </row>
    <row r="98" spans="1:10" ht="19.5" customHeight="1" x14ac:dyDescent="0.25">
      <c r="A98" s="16"/>
      <c r="B98" s="16"/>
      <c r="C98" s="16"/>
      <c r="D98" s="16"/>
      <c r="E98" s="16"/>
      <c r="F98" s="16"/>
      <c r="G98" s="16"/>
      <c r="H98" s="60"/>
      <c r="I98" s="61"/>
      <c r="J98" s="60"/>
    </row>
    <row r="99" spans="1:10" ht="19.5" customHeight="1" x14ac:dyDescent="0.25">
      <c r="A99" s="16"/>
      <c r="B99" s="16"/>
      <c r="C99" s="16"/>
      <c r="D99" s="16"/>
      <c r="E99" s="16"/>
      <c r="F99" s="16"/>
      <c r="G99" s="16"/>
      <c r="H99" s="60"/>
      <c r="I99" s="61"/>
      <c r="J99" s="60"/>
    </row>
    <row r="100" spans="1:10" ht="19.5" customHeight="1" x14ac:dyDescent="0.25">
      <c r="A100" s="16"/>
      <c r="B100" s="16"/>
      <c r="C100" s="16"/>
      <c r="D100" s="16"/>
      <c r="E100" s="16"/>
      <c r="F100" s="16"/>
      <c r="G100" s="16"/>
      <c r="H100" s="60"/>
      <c r="I100" s="61"/>
      <c r="J100" s="60"/>
    </row>
  </sheetData>
  <sheetProtection algorithmName="SHA-512" hashValue="kN41A6XyIDuPyYnGanVCjyGjaG2bZNoJJnzlAoQPaumzFxFG/Bv1mysiiTZmX/mZHmG4YJp6cef25avTwa0vcQ==" saltValue="LvgVEcIQ4VQChPCIY4jNZw==" spinCount="100000" sheet="1" objects="1" scenarios="1"/>
  <mergeCells count="3">
    <mergeCell ref="F1:G1"/>
    <mergeCell ref="A1:B1"/>
    <mergeCell ref="C1:E1"/>
  </mergeCells>
  <conditionalFormatting sqref="A3:G22">
    <cfRule type="expression" dxfId="79" priority="1">
      <formula>MOD(ROW(),2)=1</formula>
    </cfRule>
  </conditionalFormatting>
  <conditionalFormatting sqref="A1:A22 A65:A100">
    <cfRule type="containsText" dxfId="78" priority="2" operator="containsText" text="Change">
      <formula>NOT(ISERROR(SEARCH(("Change"),(A1))))</formula>
    </cfRule>
  </conditionalFormatting>
  <conditionalFormatting sqref="A1:A22 A65:A100">
    <cfRule type="containsText" dxfId="77" priority="3" operator="containsText" text="Delete">
      <formula>NOT(ISERROR(SEARCH(("Delete"),(A1))))</formula>
    </cfRule>
  </conditionalFormatting>
  <conditionalFormatting sqref="A1:A22 A65:A100">
    <cfRule type="containsText" dxfId="76" priority="4" operator="containsText" text="Add">
      <formula>NOT(ISERROR(SEARCH(("Add"),(A1))))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Other Equipment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Lists'!$Q$2:$Q$16</xm:f>
          </x14:formula1>
          <xm:sqref>B3:B22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7.140625" customWidth="1"/>
    <col min="2" max="2" width="32.7109375" customWidth="1"/>
    <col min="3" max="3" width="6" customWidth="1"/>
    <col min="4" max="4" width="8.85546875" customWidth="1"/>
    <col min="5" max="5" width="18.5703125" customWidth="1"/>
    <col min="6" max="6" width="6.5703125" customWidth="1"/>
    <col min="7" max="7" width="4.85546875" customWidth="1"/>
    <col min="8" max="8" width="4.28515625" customWidth="1"/>
    <col min="9" max="9" width="4.42578125" customWidth="1"/>
    <col min="10" max="10" width="6.5703125" customWidth="1"/>
    <col min="11" max="13" width="6.42578125" customWidth="1"/>
    <col min="14" max="33" width="8.85546875" customWidth="1"/>
  </cols>
  <sheetData>
    <row r="1" spans="1:13" ht="19.5" customHeight="1" x14ac:dyDescent="0.25">
      <c r="A1" s="160" t="s">
        <v>2</v>
      </c>
      <c r="B1" s="161"/>
      <c r="C1" s="168">
        <f>'Cover Page'!C3:F3</f>
        <v>0</v>
      </c>
      <c r="D1" s="162"/>
      <c r="E1" s="162"/>
      <c r="F1" s="161"/>
      <c r="G1" s="33"/>
      <c r="H1" s="160" t="s">
        <v>53</v>
      </c>
      <c r="I1" s="162"/>
      <c r="J1" s="161"/>
      <c r="K1" s="62">
        <v>2020</v>
      </c>
      <c r="L1" s="33" t="s">
        <v>32</v>
      </c>
      <c r="M1" s="55">
        <v>2022</v>
      </c>
    </row>
    <row r="2" spans="1:13" ht="44.25" customHeight="1" x14ac:dyDescent="0.25">
      <c r="A2" s="35" t="s">
        <v>33</v>
      </c>
      <c r="B2" s="35" t="s">
        <v>34</v>
      </c>
      <c r="C2" s="35" t="s">
        <v>35</v>
      </c>
      <c r="D2" s="35" t="s">
        <v>36</v>
      </c>
      <c r="E2" s="65" t="s">
        <v>37</v>
      </c>
      <c r="F2" s="35" t="s">
        <v>38</v>
      </c>
      <c r="G2" s="66" t="s">
        <v>39</v>
      </c>
      <c r="H2" s="66" t="s">
        <v>40</v>
      </c>
      <c r="I2" s="66" t="s">
        <v>41</v>
      </c>
      <c r="J2" s="40" t="s">
        <v>61</v>
      </c>
      <c r="K2" s="44" t="s">
        <v>43</v>
      </c>
      <c r="L2" s="40" t="s">
        <v>44</v>
      </c>
      <c r="M2" s="40" t="s">
        <v>45</v>
      </c>
    </row>
    <row r="3" spans="1:13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30" t="str">
        <f>IF(B3='Table Lists'!$B$2," ",IF(B3='Table Lists'!$S$3,'Table Lists'!$T$3,IF(B3='Table Lists'!$S$4,'Table Lists'!$T$4,IF(B3='Table Lists'!$S$5,'Table Lists'!$T$5,IF(B3='Table Lists'!$S$5,'Table Lists'!$T$5, IF(B3='Table Lists'!$S$6, 'Table Lists'!$T$6, IF(B3='Table Lists'!$S$7,'Table Lists'!$T$7,IF(B3='Table Lists'!$S$8,'Table Lists'!$T$8,IF(B3='Table Lists'!$S$9,'Table Lists'!$T$9,IF(B3='Table Lists'!$S$10,'Table Lists'!$T$10,IF(B3='Table Lists'!$S$11,'Table Lists'!$T$11,IF(B3='Table Lists'!$S$12,'Table Lists'!$T$12, IF(B3='Table Lists'!$S$13, 'Table Lists'!$T$13, IF(B3='Table Lists'!$S$14, 'Table Lists'!$T$14, IF(B3='Table Lists'!$S$15, 'Table Lists'!$T$15, IF(B3='Table Lists'!$S$16, 'Table Lists'!$T$16, IF(B3='Table Lists'!$S$17, 'Table Lists'!$T$17, IF(B3='Table Lists'!$S$18, 'Table Lists'!$T$18, IF(B3='Table Lists'!$S$19, 'Table Lists'!$T$19, IF(B3='Table Lists'!$S$20, 'Table Lists'!$T$20, IF(B3='Table Lists'!$S$21, 'Table Lists'!$T$21, IF(B3='Table Lists'!$S$22, 'Table Lists'!$T$22, IF(B3='Table Lists'!$S$23, 'Table Lists'!$T$23, IF(B3='Table Lists'!$S$24, 'Table Lists'!$T$24, IF(B3='Table Lists'!$S$25, 'Table Lists'!$T$25, IF(B3='Table Lists'!$S$26, 'Table Lists'!$T$26, IF(B3='Table Lists'!$S$27, 'Table Lists'!$T$27, IF(B3='Table Lists'!$S$28, 'Table Lists'!$T$28))))))))))))))))))))))))))))</f>
        <v xml:space="preserve"> </v>
      </c>
      <c r="K3" s="31" t="str">
        <f>IF(B3='Table Lists'!$B$2, " ", IF($M$1-G3&gt;20,15%,0%))</f>
        <v xml:space="preserve"> </v>
      </c>
      <c r="L3" s="18" t="str">
        <f>IF(B3='Table Lists'!$B$2," ",IF(I3="YES",(J3*0.15),"$0"))</f>
        <v xml:space="preserve"> </v>
      </c>
      <c r="M3" s="30" t="str">
        <f>IF(B3='Table Lists'!$B$2,"",J3-(J3*K3)+L3)</f>
        <v/>
      </c>
    </row>
    <row r="4" spans="1:13" ht="19.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30" t="str">
        <f>IF(B4='Table Lists'!$B$2," ",IF(B4='Table Lists'!$S$3,'Table Lists'!$T$3,IF(B4='Table Lists'!$S$4,'Table Lists'!$T$4,IF(B4='Table Lists'!$S$5,'Table Lists'!$T$5,IF(B4='Table Lists'!$S$5,'Table Lists'!$T$5, IF(B4='Table Lists'!$S$6, 'Table Lists'!$T$6, IF(B4='Table Lists'!$S$7,'Table Lists'!$T$7,IF(B4='Table Lists'!$S$8,'Table Lists'!$T$8,IF(B4='Table Lists'!$S$9,'Table Lists'!$T$9,IF(B4='Table Lists'!$S$10,'Table Lists'!$T$10,IF(B4='Table Lists'!$S$11,'Table Lists'!$T$11,IF(B4='Table Lists'!$S$12,'Table Lists'!$T$12, IF(B4='Table Lists'!$S$13, 'Table Lists'!$T$13, IF(B4='Table Lists'!$S$14, 'Table Lists'!$T$14, IF(B4='Table Lists'!$S$15, 'Table Lists'!$T$15, IF(B4='Table Lists'!$S$16, 'Table Lists'!$T$16, IF(B4='Table Lists'!$S$17, 'Table Lists'!$T$17, IF(B4='Table Lists'!$S$18, 'Table Lists'!$T$18, IF(B4='Table Lists'!$S$19, 'Table Lists'!$T$19, IF(B4='Table Lists'!$S$20, 'Table Lists'!$T$20, IF(B4='Table Lists'!$S$21, 'Table Lists'!$T$21, IF(B4='Table Lists'!$S$22, 'Table Lists'!$T$22, IF(B4='Table Lists'!$S$23, 'Table Lists'!$T$23, IF(B4='Table Lists'!$S$24, 'Table Lists'!$T$24, IF(B4='Table Lists'!$S$25, 'Table Lists'!$T$25, IF(B4='Table Lists'!$S$26, 'Table Lists'!$T$26, IF(B4='Table Lists'!$S$27, 'Table Lists'!$T$27, IF(B4='Table Lists'!$S$28, 'Table Lists'!$T$28))))))))))))))))))))))))))))</f>
        <v xml:space="preserve"> </v>
      </c>
      <c r="K4" s="31" t="str">
        <f>IF(B4='Table Lists'!$B$2, " ", IF($M$1-G4&gt;20,15%,0%))</f>
        <v xml:space="preserve"> </v>
      </c>
      <c r="L4" s="18" t="str">
        <f>IF(B4='Table Lists'!$B$2," ",IF(I4="YES",(J4*0.15),"$0"))</f>
        <v xml:space="preserve"> </v>
      </c>
      <c r="M4" s="30" t="str">
        <f>IF(B4='Table Lists'!$B$2,"",J4-(J4*K4)+L4)</f>
        <v/>
      </c>
    </row>
    <row r="5" spans="1:13" ht="19.5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30" t="str">
        <f>IF(B5='Table Lists'!$B$2," ",IF(B5='Table Lists'!$S$3,'Table Lists'!$T$3,IF(B5='Table Lists'!$S$4,'Table Lists'!$T$4,IF(B5='Table Lists'!$S$5,'Table Lists'!$T$5,IF(B5='Table Lists'!$S$5,'Table Lists'!$T$5, IF(B5='Table Lists'!$S$6, 'Table Lists'!$T$6, IF(B5='Table Lists'!$S$7,'Table Lists'!$T$7,IF(B5='Table Lists'!$S$8,'Table Lists'!$T$8,IF(B5='Table Lists'!$S$9,'Table Lists'!$T$9,IF(B5='Table Lists'!$S$10,'Table Lists'!$T$10,IF(B5='Table Lists'!$S$11,'Table Lists'!$T$11,IF(B5='Table Lists'!$S$12,'Table Lists'!$T$12, IF(B5='Table Lists'!$S$13, 'Table Lists'!$T$13, IF(B5='Table Lists'!$S$14, 'Table Lists'!$T$14, IF(B5='Table Lists'!$S$15, 'Table Lists'!$T$15, IF(B5='Table Lists'!$S$16, 'Table Lists'!$T$16, IF(B5='Table Lists'!$S$17, 'Table Lists'!$T$17, IF(B5='Table Lists'!$S$18, 'Table Lists'!$T$18, IF(B5='Table Lists'!$S$19, 'Table Lists'!$T$19, IF(B5='Table Lists'!$S$20, 'Table Lists'!$T$20, IF(B5='Table Lists'!$S$21, 'Table Lists'!$T$21, IF(B5='Table Lists'!$S$22, 'Table Lists'!$T$22, IF(B5='Table Lists'!$S$23, 'Table Lists'!$T$23, IF(B5='Table Lists'!$S$24, 'Table Lists'!$T$24, IF(B5='Table Lists'!$S$25, 'Table Lists'!$T$25, IF(B5='Table Lists'!$S$26, 'Table Lists'!$T$26, IF(B5='Table Lists'!$S$27, 'Table Lists'!$T$27, IF(B5='Table Lists'!$S$28, 'Table Lists'!$T$28))))))))))))))))))))))))))))</f>
        <v xml:space="preserve"> </v>
      </c>
      <c r="K5" s="31" t="str">
        <f>IF(B5='Table Lists'!$B$2, " ", IF($M$1-G5&gt;20,15%,0%))</f>
        <v xml:space="preserve"> </v>
      </c>
      <c r="L5" s="18" t="str">
        <f>IF(B5='Table Lists'!$B$2," ",IF(I5="YES",(J5*0.15),"$0"))</f>
        <v xml:space="preserve"> </v>
      </c>
      <c r="M5" s="30" t="str">
        <f>IF(B5='Table Lists'!$B$2,"",J5-(J5*K5)+L5)</f>
        <v/>
      </c>
    </row>
    <row r="6" spans="1:13" ht="19.5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30" t="str">
        <f>IF(B6='Table Lists'!$B$2," ",IF(B6='Table Lists'!$S$3,'Table Lists'!$T$3,IF(B6='Table Lists'!$S$4,'Table Lists'!$T$4,IF(B6='Table Lists'!$S$5,'Table Lists'!$T$5,IF(B6='Table Lists'!$S$5,'Table Lists'!$T$5, IF(B6='Table Lists'!$S$6, 'Table Lists'!$T$6, IF(B6='Table Lists'!$S$7,'Table Lists'!$T$7,IF(B6='Table Lists'!$S$8,'Table Lists'!$T$8,IF(B6='Table Lists'!$S$9,'Table Lists'!$T$9,IF(B6='Table Lists'!$S$10,'Table Lists'!$T$10,IF(B6='Table Lists'!$S$11,'Table Lists'!$T$11,IF(B6='Table Lists'!$S$12,'Table Lists'!$T$12, IF(B6='Table Lists'!$S$13, 'Table Lists'!$T$13, IF(B6='Table Lists'!$S$14, 'Table Lists'!$T$14, IF(B6='Table Lists'!$S$15, 'Table Lists'!$T$15, IF(B6='Table Lists'!$S$16, 'Table Lists'!$T$16, IF(B6='Table Lists'!$S$17, 'Table Lists'!$T$17, IF(B6='Table Lists'!$S$18, 'Table Lists'!$T$18, IF(B6='Table Lists'!$S$19, 'Table Lists'!$T$19, IF(B6='Table Lists'!$S$20, 'Table Lists'!$T$20, IF(B6='Table Lists'!$S$21, 'Table Lists'!$T$21, IF(B6='Table Lists'!$S$22, 'Table Lists'!$T$22, IF(B6='Table Lists'!$S$23, 'Table Lists'!$T$23, IF(B6='Table Lists'!$S$24, 'Table Lists'!$T$24, IF(B6='Table Lists'!$S$25, 'Table Lists'!$T$25, IF(B6='Table Lists'!$S$26, 'Table Lists'!$T$26, IF(B6='Table Lists'!$S$27, 'Table Lists'!$T$27, IF(B6='Table Lists'!$S$28, 'Table Lists'!$T$28))))))))))))))))))))))))))))</f>
        <v xml:space="preserve"> </v>
      </c>
      <c r="K6" s="31" t="str">
        <f>IF(B6='Table Lists'!$B$2, " ", IF($M$1-G6&gt;20,15%,0%))</f>
        <v xml:space="preserve"> </v>
      </c>
      <c r="L6" s="18" t="str">
        <f>IF(B6='Table Lists'!$B$2," ",IF(I6="YES",(J6*0.15),"$0"))</f>
        <v xml:space="preserve"> </v>
      </c>
      <c r="M6" s="30" t="str">
        <f>IF(B6='Table Lists'!$B$2,"",J6-(J6*K6)+L6)</f>
        <v/>
      </c>
    </row>
    <row r="7" spans="1:13" ht="19.5" customHeight="1" x14ac:dyDescent="0.25">
      <c r="A7" s="88"/>
      <c r="B7" s="88"/>
      <c r="C7" s="88"/>
      <c r="D7" s="88"/>
      <c r="E7" s="88"/>
      <c r="F7" s="88"/>
      <c r="G7" s="88"/>
      <c r="H7" s="88"/>
      <c r="I7" s="88"/>
      <c r="J7" s="30" t="str">
        <f>IF(B7='Table Lists'!$B$2," ",IF(B7='Table Lists'!$S$3,'Table Lists'!$T$3,IF(B7='Table Lists'!$S$4,'Table Lists'!$T$4,IF(B7='Table Lists'!$S$5,'Table Lists'!$T$5,IF(B7='Table Lists'!$S$5,'Table Lists'!$T$5, IF(B7='Table Lists'!$S$6, 'Table Lists'!$T$6, IF(B7='Table Lists'!$S$7,'Table Lists'!$T$7,IF(B7='Table Lists'!$S$8,'Table Lists'!$T$8,IF(B7='Table Lists'!$S$9,'Table Lists'!$T$9,IF(B7='Table Lists'!$S$10,'Table Lists'!$T$10,IF(B7='Table Lists'!$S$11,'Table Lists'!$T$11,IF(B7='Table Lists'!$S$12,'Table Lists'!$T$12, IF(B7='Table Lists'!$S$13, 'Table Lists'!$T$13, IF(B7='Table Lists'!$S$14, 'Table Lists'!$T$14, IF(B7='Table Lists'!$S$15, 'Table Lists'!$T$15, IF(B7='Table Lists'!$S$16, 'Table Lists'!$T$16, IF(B7='Table Lists'!$S$17, 'Table Lists'!$T$17, IF(B7='Table Lists'!$S$18, 'Table Lists'!$T$18, IF(B7='Table Lists'!$S$19, 'Table Lists'!$T$19, IF(B7='Table Lists'!$S$20, 'Table Lists'!$T$20, IF(B7='Table Lists'!$S$21, 'Table Lists'!$T$21, IF(B7='Table Lists'!$S$22, 'Table Lists'!$T$22, IF(B7='Table Lists'!$S$23, 'Table Lists'!$T$23, IF(B7='Table Lists'!$S$24, 'Table Lists'!$T$24, IF(B7='Table Lists'!$S$25, 'Table Lists'!$T$25, IF(B7='Table Lists'!$S$26, 'Table Lists'!$T$26, IF(B7='Table Lists'!$S$27, 'Table Lists'!$T$27, IF(B7='Table Lists'!$S$28, 'Table Lists'!$T$28))))))))))))))))))))))))))))</f>
        <v xml:space="preserve"> </v>
      </c>
      <c r="K7" s="31" t="str">
        <f>IF(B7='Table Lists'!$B$2, " ", IF($M$1-G7&gt;20,15%,0%))</f>
        <v xml:space="preserve"> </v>
      </c>
      <c r="L7" s="18" t="str">
        <f>IF(B7='Table Lists'!$B$2," ",IF(I7="YES",(J7*0.15),"$0"))</f>
        <v xml:space="preserve"> </v>
      </c>
      <c r="M7" s="30" t="str">
        <f>IF(B7='Table Lists'!$B$2,"",J7-(J7*K7)+L7)</f>
        <v/>
      </c>
    </row>
    <row r="8" spans="1:13" ht="19.5" customHeight="1" x14ac:dyDescent="0.25">
      <c r="A8" s="88"/>
      <c r="B8" s="88"/>
      <c r="C8" s="88"/>
      <c r="D8" s="88"/>
      <c r="E8" s="88"/>
      <c r="F8" s="88"/>
      <c r="G8" s="88"/>
      <c r="H8" s="88"/>
      <c r="I8" s="88"/>
      <c r="J8" s="30" t="str">
        <f>IF(B8='Table Lists'!$B$2," ",IF(B8='Table Lists'!$S$3,'Table Lists'!$T$3,IF(B8='Table Lists'!$S$4,'Table Lists'!$T$4,IF(B8='Table Lists'!$S$5,'Table Lists'!$T$5,IF(B8='Table Lists'!$S$5,'Table Lists'!$T$5, IF(B8='Table Lists'!$S$6, 'Table Lists'!$T$6, IF(B8='Table Lists'!$S$7,'Table Lists'!$T$7,IF(B8='Table Lists'!$S$8,'Table Lists'!$T$8,IF(B8='Table Lists'!$S$9,'Table Lists'!$T$9,IF(B8='Table Lists'!$S$10,'Table Lists'!$T$10,IF(B8='Table Lists'!$S$11,'Table Lists'!$T$11,IF(B8='Table Lists'!$S$12,'Table Lists'!$T$12, IF(B8='Table Lists'!$S$13, 'Table Lists'!$T$13, IF(B8='Table Lists'!$S$14, 'Table Lists'!$T$14, IF(B8='Table Lists'!$S$15, 'Table Lists'!$T$15, IF(B8='Table Lists'!$S$16, 'Table Lists'!$T$16, IF(B8='Table Lists'!$S$17, 'Table Lists'!$T$17, IF(B8='Table Lists'!$S$18, 'Table Lists'!$T$18, IF(B8='Table Lists'!$S$19, 'Table Lists'!$T$19, IF(B8='Table Lists'!$S$20, 'Table Lists'!$T$20, IF(B8='Table Lists'!$S$21, 'Table Lists'!$T$21, IF(B8='Table Lists'!$S$22, 'Table Lists'!$T$22, IF(B8='Table Lists'!$S$23, 'Table Lists'!$T$23, IF(B8='Table Lists'!$S$24, 'Table Lists'!$T$24, IF(B8='Table Lists'!$S$25, 'Table Lists'!$T$25, IF(B8='Table Lists'!$S$26, 'Table Lists'!$T$26, IF(B8='Table Lists'!$S$27, 'Table Lists'!$T$27, IF(B8='Table Lists'!$S$28, 'Table Lists'!$T$28))))))))))))))))))))))))))))</f>
        <v xml:space="preserve"> </v>
      </c>
      <c r="K8" s="31" t="str">
        <f>IF(B8='Table Lists'!$B$2, " ", IF($M$1-G8&gt;20,15%,0%))</f>
        <v xml:space="preserve"> </v>
      </c>
      <c r="L8" s="18" t="str">
        <f>IF(B8='Table Lists'!$B$2," ",IF(I8="YES",(J8*0.15),"$0"))</f>
        <v xml:space="preserve"> </v>
      </c>
      <c r="M8" s="30" t="str">
        <f>IF(B8='Table Lists'!$B$2,"",J8-(J8*K8)+L8)</f>
        <v/>
      </c>
    </row>
    <row r="9" spans="1:13" ht="19.5" customHeight="1" x14ac:dyDescent="0.25">
      <c r="A9" s="88"/>
      <c r="B9" s="88"/>
      <c r="C9" s="88"/>
      <c r="D9" s="88"/>
      <c r="E9" s="88"/>
      <c r="F9" s="88"/>
      <c r="G9" s="88"/>
      <c r="H9" s="88"/>
      <c r="I9" s="88"/>
      <c r="J9" s="30" t="str">
        <f>IF(B9='Table Lists'!$B$2," ",IF(B9='Table Lists'!$S$3,'Table Lists'!$T$3,IF(B9='Table Lists'!$S$4,'Table Lists'!$T$4,IF(B9='Table Lists'!$S$5,'Table Lists'!$T$5,IF(B9='Table Lists'!$S$5,'Table Lists'!$T$5, IF(B9='Table Lists'!$S$6, 'Table Lists'!$T$6, IF(B9='Table Lists'!$S$7,'Table Lists'!$T$7,IF(B9='Table Lists'!$S$8,'Table Lists'!$T$8,IF(B9='Table Lists'!$S$9,'Table Lists'!$T$9,IF(B9='Table Lists'!$S$10,'Table Lists'!$T$10,IF(B9='Table Lists'!$S$11,'Table Lists'!$T$11,IF(B9='Table Lists'!$S$12,'Table Lists'!$T$12, IF(B9='Table Lists'!$S$13, 'Table Lists'!$T$13, IF(B9='Table Lists'!$S$14, 'Table Lists'!$T$14, IF(B9='Table Lists'!$S$15, 'Table Lists'!$T$15, IF(B9='Table Lists'!$S$16, 'Table Lists'!$T$16, IF(B9='Table Lists'!$S$17, 'Table Lists'!$T$17, IF(B9='Table Lists'!$S$18, 'Table Lists'!$T$18, IF(B9='Table Lists'!$S$19, 'Table Lists'!$T$19, IF(B9='Table Lists'!$S$20, 'Table Lists'!$T$20, IF(B9='Table Lists'!$S$21, 'Table Lists'!$T$21, IF(B9='Table Lists'!$S$22, 'Table Lists'!$T$22, IF(B9='Table Lists'!$S$23, 'Table Lists'!$T$23, IF(B9='Table Lists'!$S$24, 'Table Lists'!$T$24, IF(B9='Table Lists'!$S$25, 'Table Lists'!$T$25, IF(B9='Table Lists'!$S$26, 'Table Lists'!$T$26, IF(B9='Table Lists'!$S$27, 'Table Lists'!$T$27, IF(B9='Table Lists'!$S$28, 'Table Lists'!$T$28))))))))))))))))))))))))))))</f>
        <v xml:space="preserve"> </v>
      </c>
      <c r="K9" s="31" t="str">
        <f>IF(B9='Table Lists'!$B$2, " ", IF($M$1-G9&gt;20,15%,0%))</f>
        <v xml:space="preserve"> </v>
      </c>
      <c r="L9" s="18" t="str">
        <f>IF(B9='Table Lists'!$B$2," ",IF(I9="YES",(J9*0.15),"$0"))</f>
        <v xml:space="preserve"> </v>
      </c>
      <c r="M9" s="30" t="str">
        <f>IF(B9='Table Lists'!$B$2,"",J9-(J9*K9)+L9)</f>
        <v/>
      </c>
    </row>
    <row r="10" spans="1:13" ht="19.5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30" t="str">
        <f>IF(B10='Table Lists'!$B$2," ",IF(B10='Table Lists'!$S$3,'Table Lists'!$T$3,IF(B10='Table Lists'!$S$4,'Table Lists'!$T$4,IF(B10='Table Lists'!$S$5,'Table Lists'!$T$5,IF(B10='Table Lists'!$S$5,'Table Lists'!$T$5, IF(B10='Table Lists'!$S$6, 'Table Lists'!$T$6, IF(B10='Table Lists'!$S$7,'Table Lists'!$T$7,IF(B10='Table Lists'!$S$8,'Table Lists'!$T$8,IF(B10='Table Lists'!$S$9,'Table Lists'!$T$9,IF(B10='Table Lists'!$S$10,'Table Lists'!$T$10,IF(B10='Table Lists'!$S$11,'Table Lists'!$T$11,IF(B10='Table Lists'!$S$12,'Table Lists'!$T$12, IF(B10='Table Lists'!$S$13, 'Table Lists'!$T$13, IF(B10='Table Lists'!$S$14, 'Table Lists'!$T$14, IF(B10='Table Lists'!$S$15, 'Table Lists'!$T$15, IF(B10='Table Lists'!$S$16, 'Table Lists'!$T$16, IF(B10='Table Lists'!$S$17, 'Table Lists'!$T$17, IF(B10='Table Lists'!$S$18, 'Table Lists'!$T$18, IF(B10='Table Lists'!$S$19, 'Table Lists'!$T$19, IF(B10='Table Lists'!$S$20, 'Table Lists'!$T$20, IF(B10='Table Lists'!$S$21, 'Table Lists'!$T$21, IF(B10='Table Lists'!$S$22, 'Table Lists'!$T$22, IF(B10='Table Lists'!$S$23, 'Table Lists'!$T$23, IF(B10='Table Lists'!$S$24, 'Table Lists'!$T$24, IF(B10='Table Lists'!$S$25, 'Table Lists'!$T$25, IF(B10='Table Lists'!$S$26, 'Table Lists'!$T$26, IF(B10='Table Lists'!$S$27, 'Table Lists'!$T$27, IF(B10='Table Lists'!$S$28, 'Table Lists'!$T$28))))))))))))))))))))))))))))</f>
        <v xml:space="preserve"> </v>
      </c>
      <c r="K10" s="31" t="str">
        <f>IF(B10='Table Lists'!$B$2, " ", IF($M$1-G10&gt;20,15%,0%))</f>
        <v xml:space="preserve"> </v>
      </c>
      <c r="L10" s="18" t="str">
        <f>IF(B10='Table Lists'!$B$2," ",IF(I10="YES",(J10*0.15),"$0"))</f>
        <v xml:space="preserve"> </v>
      </c>
      <c r="M10" s="30" t="str">
        <f>IF(B10='Table Lists'!$B$2,"",J10-(J10*K10)+L10)</f>
        <v/>
      </c>
    </row>
    <row r="11" spans="1:13" ht="19.5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30" t="str">
        <f>IF(B11='Table Lists'!$B$2," ",IF(B11='Table Lists'!$S$3,'Table Lists'!$T$3,IF(B11='Table Lists'!$S$4,'Table Lists'!$T$4,IF(B11='Table Lists'!$S$5,'Table Lists'!$T$5,IF(B11='Table Lists'!$S$5,'Table Lists'!$T$5, IF(B11='Table Lists'!$S$6, 'Table Lists'!$T$6, IF(B11='Table Lists'!$S$7,'Table Lists'!$T$7,IF(B11='Table Lists'!$S$8,'Table Lists'!$T$8,IF(B11='Table Lists'!$S$9,'Table Lists'!$T$9,IF(B11='Table Lists'!$S$10,'Table Lists'!$T$10,IF(B11='Table Lists'!$S$11,'Table Lists'!$T$11,IF(B11='Table Lists'!$S$12,'Table Lists'!$T$12, IF(B11='Table Lists'!$S$13, 'Table Lists'!$T$13, IF(B11='Table Lists'!$S$14, 'Table Lists'!$T$14, IF(B11='Table Lists'!$S$15, 'Table Lists'!$T$15, IF(B11='Table Lists'!$S$16, 'Table Lists'!$T$16, IF(B11='Table Lists'!$S$17, 'Table Lists'!$T$17, IF(B11='Table Lists'!$S$18, 'Table Lists'!$T$18, IF(B11='Table Lists'!$S$19, 'Table Lists'!$T$19, IF(B11='Table Lists'!$S$20, 'Table Lists'!$T$20, IF(B11='Table Lists'!$S$21, 'Table Lists'!$T$21, IF(B11='Table Lists'!$S$22, 'Table Lists'!$T$22, IF(B11='Table Lists'!$S$23, 'Table Lists'!$T$23, IF(B11='Table Lists'!$S$24, 'Table Lists'!$T$24, IF(B11='Table Lists'!$S$25, 'Table Lists'!$T$25, IF(B11='Table Lists'!$S$26, 'Table Lists'!$T$26, IF(B11='Table Lists'!$S$27, 'Table Lists'!$T$27, IF(B11='Table Lists'!$S$28, 'Table Lists'!$T$28))))))))))))))))))))))))))))</f>
        <v xml:space="preserve"> </v>
      </c>
      <c r="K11" s="31" t="str">
        <f>IF(B11='Table Lists'!$B$2, " ", IF($M$1-G11&gt;20,15%,0%))</f>
        <v xml:space="preserve"> </v>
      </c>
      <c r="L11" s="18" t="str">
        <f>IF(B11='Table Lists'!$B$2," ",IF(I11="YES",(J11*0.15),"$0"))</f>
        <v xml:space="preserve"> </v>
      </c>
      <c r="M11" s="30" t="str">
        <f>IF(B11='Table Lists'!$B$2,"",J11-(J11*K11)+L11)</f>
        <v/>
      </c>
    </row>
    <row r="12" spans="1:13" ht="19.5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30" t="str">
        <f>IF(B12='Table Lists'!$B$2," ",IF(B12='Table Lists'!$S$3,'Table Lists'!$T$3,IF(B12='Table Lists'!$S$4,'Table Lists'!$T$4,IF(B12='Table Lists'!$S$5,'Table Lists'!$T$5,IF(B12='Table Lists'!$S$5,'Table Lists'!$T$5, IF(B12='Table Lists'!$S$6, 'Table Lists'!$T$6, IF(B12='Table Lists'!$S$7,'Table Lists'!$T$7,IF(B12='Table Lists'!$S$8,'Table Lists'!$T$8,IF(B12='Table Lists'!$S$9,'Table Lists'!$T$9,IF(B12='Table Lists'!$S$10,'Table Lists'!$T$10,IF(B12='Table Lists'!$S$11,'Table Lists'!$T$11,IF(B12='Table Lists'!$S$12,'Table Lists'!$T$12, IF(B12='Table Lists'!$S$13, 'Table Lists'!$T$13, IF(B12='Table Lists'!$S$14, 'Table Lists'!$T$14, IF(B12='Table Lists'!$S$15, 'Table Lists'!$T$15, IF(B12='Table Lists'!$S$16, 'Table Lists'!$T$16, IF(B12='Table Lists'!$S$17, 'Table Lists'!$T$17, IF(B12='Table Lists'!$S$18, 'Table Lists'!$T$18, IF(B12='Table Lists'!$S$19, 'Table Lists'!$T$19, IF(B12='Table Lists'!$S$20, 'Table Lists'!$T$20, IF(B12='Table Lists'!$S$21, 'Table Lists'!$T$21, IF(B12='Table Lists'!$S$22, 'Table Lists'!$T$22, IF(B12='Table Lists'!$S$23, 'Table Lists'!$T$23, IF(B12='Table Lists'!$S$24, 'Table Lists'!$T$24, IF(B12='Table Lists'!$S$25, 'Table Lists'!$T$25, IF(B12='Table Lists'!$S$26, 'Table Lists'!$T$26, IF(B12='Table Lists'!$S$27, 'Table Lists'!$T$27, IF(B12='Table Lists'!$S$28, 'Table Lists'!$T$28))))))))))))))))))))))))))))</f>
        <v xml:space="preserve"> </v>
      </c>
      <c r="K12" s="31" t="str">
        <f>IF(B12='Table Lists'!$B$2, " ", IF($M$1-G12&gt;20,15%,0%))</f>
        <v xml:space="preserve"> </v>
      </c>
      <c r="L12" s="18" t="str">
        <f>IF(B12='Table Lists'!$B$2," ",IF(I12="YES",(J12*0.15),"$0"))</f>
        <v xml:space="preserve"> </v>
      </c>
      <c r="M12" s="30" t="str">
        <f>IF(B12='Table Lists'!$B$2,"",J12-(J12*K12)+L12)</f>
        <v/>
      </c>
    </row>
    <row r="13" spans="1:13" ht="19.5" customHeight="1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30" t="str">
        <f>IF(B13='Table Lists'!$B$2," ",IF(B13='Table Lists'!$S$3,'Table Lists'!$T$3,IF(B13='Table Lists'!$S$4,'Table Lists'!$T$4,IF(B13='Table Lists'!$S$5,'Table Lists'!$T$5,IF(B13='Table Lists'!$S$5,'Table Lists'!$T$5, IF(B13='Table Lists'!$S$6, 'Table Lists'!$T$6, IF(B13='Table Lists'!$S$7,'Table Lists'!$T$7,IF(B13='Table Lists'!$S$8,'Table Lists'!$T$8,IF(B13='Table Lists'!$S$9,'Table Lists'!$T$9,IF(B13='Table Lists'!$S$10,'Table Lists'!$T$10,IF(B13='Table Lists'!$S$11,'Table Lists'!$T$11,IF(B13='Table Lists'!$S$12,'Table Lists'!$T$12, IF(B13='Table Lists'!$S$13, 'Table Lists'!$T$13, IF(B13='Table Lists'!$S$14, 'Table Lists'!$T$14, IF(B13='Table Lists'!$S$15, 'Table Lists'!$T$15, IF(B13='Table Lists'!$S$16, 'Table Lists'!$T$16, IF(B13='Table Lists'!$S$17, 'Table Lists'!$T$17, IF(B13='Table Lists'!$S$18, 'Table Lists'!$T$18, IF(B13='Table Lists'!$S$19, 'Table Lists'!$T$19, IF(B13='Table Lists'!$S$20, 'Table Lists'!$T$20, IF(B13='Table Lists'!$S$21, 'Table Lists'!$T$21, IF(B13='Table Lists'!$S$22, 'Table Lists'!$T$22, IF(B13='Table Lists'!$S$23, 'Table Lists'!$T$23, IF(B13='Table Lists'!$S$24, 'Table Lists'!$T$24, IF(B13='Table Lists'!$S$25, 'Table Lists'!$T$25, IF(B13='Table Lists'!$S$26, 'Table Lists'!$T$26, IF(B13='Table Lists'!$S$27, 'Table Lists'!$T$27, IF(B13='Table Lists'!$S$28, 'Table Lists'!$T$28))))))))))))))))))))))))))))</f>
        <v xml:space="preserve"> </v>
      </c>
      <c r="K13" s="31" t="str">
        <f>IF(B13='Table Lists'!$B$2, " ", IF($M$1-G13&gt;20,15%,0%))</f>
        <v xml:space="preserve"> </v>
      </c>
      <c r="L13" s="18" t="str">
        <f>IF(B13='Table Lists'!$B$2," ",IF(I13="YES",(J13*0.15),"$0"))</f>
        <v xml:space="preserve"> </v>
      </c>
      <c r="M13" s="30" t="str">
        <f>IF(B13='Table Lists'!$B$2,"",J13-(J13*K13)+L13)</f>
        <v/>
      </c>
    </row>
    <row r="14" spans="1:13" ht="19.5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30" t="str">
        <f>IF(B14='Table Lists'!$B$2," ",IF(B14='Table Lists'!$S$3,'Table Lists'!$T$3,IF(B14='Table Lists'!$S$4,'Table Lists'!$T$4,IF(B14='Table Lists'!$S$5,'Table Lists'!$T$5,IF(B14='Table Lists'!$S$5,'Table Lists'!$T$5, IF(B14='Table Lists'!$S$6, 'Table Lists'!$T$6, IF(B14='Table Lists'!$S$7,'Table Lists'!$T$7,IF(B14='Table Lists'!$S$8,'Table Lists'!$T$8,IF(B14='Table Lists'!$S$9,'Table Lists'!$T$9,IF(B14='Table Lists'!$S$10,'Table Lists'!$T$10,IF(B14='Table Lists'!$S$11,'Table Lists'!$T$11,IF(B14='Table Lists'!$S$12,'Table Lists'!$T$12, IF(B14='Table Lists'!$S$13, 'Table Lists'!$T$13, IF(B14='Table Lists'!$S$14, 'Table Lists'!$T$14, IF(B14='Table Lists'!$S$15, 'Table Lists'!$T$15, IF(B14='Table Lists'!$S$16, 'Table Lists'!$T$16, IF(B14='Table Lists'!$S$17, 'Table Lists'!$T$17, IF(B14='Table Lists'!$S$18, 'Table Lists'!$T$18, IF(B14='Table Lists'!$S$19, 'Table Lists'!$T$19, IF(B14='Table Lists'!$S$20, 'Table Lists'!$T$20, IF(B14='Table Lists'!$S$21, 'Table Lists'!$T$21, IF(B14='Table Lists'!$S$22, 'Table Lists'!$T$22, IF(B14='Table Lists'!$S$23, 'Table Lists'!$T$23, IF(B14='Table Lists'!$S$24, 'Table Lists'!$T$24, IF(B14='Table Lists'!$S$25, 'Table Lists'!$T$25, IF(B14='Table Lists'!$S$26, 'Table Lists'!$T$26, IF(B14='Table Lists'!$S$27, 'Table Lists'!$T$27, IF(B14='Table Lists'!$S$28, 'Table Lists'!$T$28))))))))))))))))))))))))))))</f>
        <v xml:space="preserve"> </v>
      </c>
      <c r="K14" s="31" t="str">
        <f>IF(B14='Table Lists'!$B$2, " ", IF($M$1-G14&gt;20,15%,0%))</f>
        <v xml:space="preserve"> </v>
      </c>
      <c r="L14" s="18" t="str">
        <f>IF(B14='Table Lists'!$B$2," ",IF(I14="YES",(J14*0.15),"$0"))</f>
        <v xml:space="preserve"> </v>
      </c>
      <c r="M14" s="30" t="str">
        <f>IF(B14='Table Lists'!$B$2,"",J14-(J14*K14)+L14)</f>
        <v/>
      </c>
    </row>
    <row r="15" spans="1:13" ht="19.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30" t="str">
        <f>IF(B15='Table Lists'!$B$2," ",IF(B15='Table Lists'!$S$3,'Table Lists'!$T$3,IF(B15='Table Lists'!$S$4,'Table Lists'!$T$4,IF(B15='Table Lists'!$S$5,'Table Lists'!$T$5,IF(B15='Table Lists'!$S$5,'Table Lists'!$T$5, IF(B15='Table Lists'!$S$6, 'Table Lists'!$T$6, IF(B15='Table Lists'!$S$7,'Table Lists'!$T$7,IF(B15='Table Lists'!$S$8,'Table Lists'!$T$8,IF(B15='Table Lists'!$S$9,'Table Lists'!$T$9,IF(B15='Table Lists'!$S$10,'Table Lists'!$T$10,IF(B15='Table Lists'!$S$11,'Table Lists'!$T$11,IF(B15='Table Lists'!$S$12,'Table Lists'!$T$12, IF(B15='Table Lists'!$S$13, 'Table Lists'!$T$13, IF(B15='Table Lists'!$S$14, 'Table Lists'!$T$14, IF(B15='Table Lists'!$S$15, 'Table Lists'!$T$15, IF(B15='Table Lists'!$S$16, 'Table Lists'!$T$16, IF(B15='Table Lists'!$S$17, 'Table Lists'!$T$17, IF(B15='Table Lists'!$S$18, 'Table Lists'!$T$18, IF(B15='Table Lists'!$S$19, 'Table Lists'!$T$19, IF(B15='Table Lists'!$S$20, 'Table Lists'!$T$20, IF(B15='Table Lists'!$S$21, 'Table Lists'!$T$21, IF(B15='Table Lists'!$S$22, 'Table Lists'!$T$22, IF(B15='Table Lists'!$S$23, 'Table Lists'!$T$23, IF(B15='Table Lists'!$S$24, 'Table Lists'!$T$24, IF(B15='Table Lists'!$S$25, 'Table Lists'!$T$25, IF(B15='Table Lists'!$S$26, 'Table Lists'!$T$26, IF(B15='Table Lists'!$S$27, 'Table Lists'!$T$27, IF(B15='Table Lists'!$S$28, 'Table Lists'!$T$28))))))))))))))))))))))))))))</f>
        <v xml:space="preserve"> </v>
      </c>
      <c r="K15" s="31" t="str">
        <f>IF(B15='Table Lists'!$B$2, " ", IF($M$1-G15&gt;20,15%,0%))</f>
        <v xml:space="preserve"> </v>
      </c>
      <c r="L15" s="18" t="str">
        <f>IF(B15='Table Lists'!$B$2," ",IF(I15="YES",(J15*0.15),"$0"))</f>
        <v xml:space="preserve"> </v>
      </c>
      <c r="M15" s="30" t="str">
        <f>IF(B15='Table Lists'!$B$2,"",J15-(J15*K15)+L15)</f>
        <v/>
      </c>
    </row>
    <row r="16" spans="1:13" ht="19.5" customHeight="1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30" t="str">
        <f>IF(B16='Table Lists'!$B$2," ",IF(B16='Table Lists'!$S$3,'Table Lists'!$T$3,IF(B16='Table Lists'!$S$4,'Table Lists'!$T$4,IF(B16='Table Lists'!$S$5,'Table Lists'!$T$5,IF(B16='Table Lists'!$S$5,'Table Lists'!$T$5, IF(B16='Table Lists'!$S$6, 'Table Lists'!$T$6, IF(B16='Table Lists'!$S$7,'Table Lists'!$T$7,IF(B16='Table Lists'!$S$8,'Table Lists'!$T$8,IF(B16='Table Lists'!$S$9,'Table Lists'!$T$9,IF(B16='Table Lists'!$S$10,'Table Lists'!$T$10,IF(B16='Table Lists'!$S$11,'Table Lists'!$T$11,IF(B16='Table Lists'!$S$12,'Table Lists'!$T$12, IF(B16='Table Lists'!$S$13, 'Table Lists'!$T$13, IF(B16='Table Lists'!$S$14, 'Table Lists'!$T$14, IF(B16='Table Lists'!$S$15, 'Table Lists'!$T$15, IF(B16='Table Lists'!$S$16, 'Table Lists'!$T$16, IF(B16='Table Lists'!$S$17, 'Table Lists'!$T$17, IF(B16='Table Lists'!$S$18, 'Table Lists'!$T$18, IF(B16='Table Lists'!$S$19, 'Table Lists'!$T$19, IF(B16='Table Lists'!$S$20, 'Table Lists'!$T$20, IF(B16='Table Lists'!$S$21, 'Table Lists'!$T$21, IF(B16='Table Lists'!$S$22, 'Table Lists'!$T$22, IF(B16='Table Lists'!$S$23, 'Table Lists'!$T$23, IF(B16='Table Lists'!$S$24, 'Table Lists'!$T$24, IF(B16='Table Lists'!$S$25, 'Table Lists'!$T$25, IF(B16='Table Lists'!$S$26, 'Table Lists'!$T$26, IF(B16='Table Lists'!$S$27, 'Table Lists'!$T$27, IF(B16='Table Lists'!$S$28, 'Table Lists'!$T$28))))))))))))))))))))))))))))</f>
        <v xml:space="preserve"> </v>
      </c>
      <c r="K16" s="31" t="str">
        <f>IF(B16='Table Lists'!$B$2, " ", IF($M$1-G16&gt;20,15%,0%))</f>
        <v xml:space="preserve"> </v>
      </c>
      <c r="L16" s="18" t="str">
        <f>IF(B16='Table Lists'!$B$2," ",IF(I16="YES",(J16*0.15),"$0"))</f>
        <v xml:space="preserve"> </v>
      </c>
      <c r="M16" s="30" t="str">
        <f>IF(B16='Table Lists'!$B$2,"",J16-(J16*K16)+L16)</f>
        <v/>
      </c>
    </row>
    <row r="17" spans="1:13" ht="19.5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30" t="str">
        <f>IF(B17='Table Lists'!$B$2," ",IF(B17='Table Lists'!$S$3,'Table Lists'!$T$3,IF(B17='Table Lists'!$S$4,'Table Lists'!$T$4,IF(B17='Table Lists'!$S$5,'Table Lists'!$T$5,IF(B17='Table Lists'!$S$5,'Table Lists'!$T$5, IF(B17='Table Lists'!$S$6, 'Table Lists'!$T$6, IF(B17='Table Lists'!$S$7,'Table Lists'!$T$7,IF(B17='Table Lists'!$S$8,'Table Lists'!$T$8,IF(B17='Table Lists'!$S$9,'Table Lists'!$T$9,IF(B17='Table Lists'!$S$10,'Table Lists'!$T$10,IF(B17='Table Lists'!$S$11,'Table Lists'!$T$11,IF(B17='Table Lists'!$S$12,'Table Lists'!$T$12, IF(B17='Table Lists'!$S$13, 'Table Lists'!$T$13, IF(B17='Table Lists'!$S$14, 'Table Lists'!$T$14, IF(B17='Table Lists'!$S$15, 'Table Lists'!$T$15, IF(B17='Table Lists'!$S$16, 'Table Lists'!$T$16, IF(B17='Table Lists'!$S$17, 'Table Lists'!$T$17, IF(B17='Table Lists'!$S$18, 'Table Lists'!$T$18, IF(B17='Table Lists'!$S$19, 'Table Lists'!$T$19, IF(B17='Table Lists'!$S$20, 'Table Lists'!$T$20, IF(B17='Table Lists'!$S$21, 'Table Lists'!$T$21, IF(B17='Table Lists'!$S$22, 'Table Lists'!$T$22, IF(B17='Table Lists'!$S$23, 'Table Lists'!$T$23, IF(B17='Table Lists'!$S$24, 'Table Lists'!$T$24, IF(B17='Table Lists'!$S$25, 'Table Lists'!$T$25, IF(B17='Table Lists'!$S$26, 'Table Lists'!$T$26, IF(B17='Table Lists'!$S$27, 'Table Lists'!$T$27, IF(B17='Table Lists'!$S$28, 'Table Lists'!$T$28))))))))))))))))))))))))))))</f>
        <v xml:space="preserve"> </v>
      </c>
      <c r="K17" s="31" t="str">
        <f>IF(B17='Table Lists'!$B$2, " ", IF($M$1-G17&gt;20,15%,0%))</f>
        <v xml:space="preserve"> </v>
      </c>
      <c r="L17" s="18" t="str">
        <f>IF(B17='Table Lists'!$B$2," ",IF(I17="YES",(J17*0.15),"$0"))</f>
        <v xml:space="preserve"> </v>
      </c>
      <c r="M17" s="30" t="str">
        <f>IF(B17='Table Lists'!$B$2,"",J17-(J17*K17)+L17)</f>
        <v/>
      </c>
    </row>
    <row r="18" spans="1:13" ht="19.5" customHeight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30" t="str">
        <f>IF(B18='Table Lists'!$B$2," ",IF(B18='Table Lists'!$S$3,'Table Lists'!$T$3,IF(B18='Table Lists'!$S$4,'Table Lists'!$T$4,IF(B18='Table Lists'!$S$5,'Table Lists'!$T$5,IF(B18='Table Lists'!$S$5,'Table Lists'!$T$5, IF(B18='Table Lists'!$S$6, 'Table Lists'!$T$6, IF(B18='Table Lists'!$S$7,'Table Lists'!$T$7,IF(B18='Table Lists'!$S$8,'Table Lists'!$T$8,IF(B18='Table Lists'!$S$9,'Table Lists'!$T$9,IF(B18='Table Lists'!$S$10,'Table Lists'!$T$10,IF(B18='Table Lists'!$S$11,'Table Lists'!$T$11,IF(B18='Table Lists'!$S$12,'Table Lists'!$T$12, IF(B18='Table Lists'!$S$13, 'Table Lists'!$T$13, IF(B18='Table Lists'!$S$14, 'Table Lists'!$T$14, IF(B18='Table Lists'!$S$15, 'Table Lists'!$T$15, IF(B18='Table Lists'!$S$16, 'Table Lists'!$T$16, IF(B18='Table Lists'!$S$17, 'Table Lists'!$T$17, IF(B18='Table Lists'!$S$18, 'Table Lists'!$T$18, IF(B18='Table Lists'!$S$19, 'Table Lists'!$T$19, IF(B18='Table Lists'!$S$20, 'Table Lists'!$T$20, IF(B18='Table Lists'!$S$21, 'Table Lists'!$T$21, IF(B18='Table Lists'!$S$22, 'Table Lists'!$T$22, IF(B18='Table Lists'!$S$23, 'Table Lists'!$T$23, IF(B18='Table Lists'!$S$24, 'Table Lists'!$T$24, IF(B18='Table Lists'!$S$25, 'Table Lists'!$T$25, IF(B18='Table Lists'!$S$26, 'Table Lists'!$T$26, IF(B18='Table Lists'!$S$27, 'Table Lists'!$T$27, IF(B18='Table Lists'!$S$28, 'Table Lists'!$T$28))))))))))))))))))))))))))))</f>
        <v xml:space="preserve"> </v>
      </c>
      <c r="K18" s="31" t="str">
        <f>IF(B18='Table Lists'!$B$2, " ", IF($M$1-G18&gt;20,15%,0%))</f>
        <v xml:space="preserve"> </v>
      </c>
      <c r="L18" s="18" t="str">
        <f>IF(B18='Table Lists'!$B$2," ",IF(I18="YES",(J18*0.15),"$0"))</f>
        <v xml:space="preserve"> </v>
      </c>
      <c r="M18" s="30" t="str">
        <f>IF(B18='Table Lists'!$B$2,"",J18-(J18*K18)+L18)</f>
        <v/>
      </c>
    </row>
    <row r="19" spans="1:13" ht="19.5" customHeight="1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30" t="str">
        <f>IF(B19='Table Lists'!$B$2," ",IF(B19='Table Lists'!$S$3,'Table Lists'!$T$3,IF(B19='Table Lists'!$S$4,'Table Lists'!$T$4,IF(B19='Table Lists'!$S$5,'Table Lists'!$T$5,IF(B19='Table Lists'!$S$5,'Table Lists'!$T$5, IF(B19='Table Lists'!$S$6, 'Table Lists'!$T$6, IF(B19='Table Lists'!$S$7,'Table Lists'!$T$7,IF(B19='Table Lists'!$S$8,'Table Lists'!$T$8,IF(B19='Table Lists'!$S$9,'Table Lists'!$T$9,IF(B19='Table Lists'!$S$10,'Table Lists'!$T$10,IF(B19='Table Lists'!$S$11,'Table Lists'!$T$11,IF(B19='Table Lists'!$S$12,'Table Lists'!$T$12, IF(B19='Table Lists'!$S$13, 'Table Lists'!$T$13, IF(B19='Table Lists'!$S$14, 'Table Lists'!$T$14, IF(B19='Table Lists'!$S$15, 'Table Lists'!$T$15, IF(B19='Table Lists'!$S$16, 'Table Lists'!$T$16, IF(B19='Table Lists'!$S$17, 'Table Lists'!$T$17, IF(B19='Table Lists'!$S$18, 'Table Lists'!$T$18, IF(B19='Table Lists'!$S$19, 'Table Lists'!$T$19, IF(B19='Table Lists'!$S$20, 'Table Lists'!$T$20, IF(B19='Table Lists'!$S$21, 'Table Lists'!$T$21, IF(B19='Table Lists'!$S$22, 'Table Lists'!$T$22, IF(B19='Table Lists'!$S$23, 'Table Lists'!$T$23, IF(B19='Table Lists'!$S$24, 'Table Lists'!$T$24, IF(B19='Table Lists'!$S$25, 'Table Lists'!$T$25, IF(B19='Table Lists'!$S$26, 'Table Lists'!$T$26, IF(B19='Table Lists'!$S$27, 'Table Lists'!$T$27, IF(B19='Table Lists'!$S$28, 'Table Lists'!$T$28))))))))))))))))))))))))))))</f>
        <v xml:space="preserve"> </v>
      </c>
      <c r="K19" s="31" t="str">
        <f>IF(B19='Table Lists'!$B$2, " ", IF($M$1-G19&gt;20,15%,0%))</f>
        <v xml:space="preserve"> </v>
      </c>
      <c r="L19" s="18" t="str">
        <f>IF(B19='Table Lists'!$B$2," ",IF(I19="YES",(J19*0.15),"$0"))</f>
        <v xml:space="preserve"> </v>
      </c>
      <c r="M19" s="30" t="str">
        <f>IF(B19='Table Lists'!$B$2,"",J19-(J19*K19)+L19)</f>
        <v/>
      </c>
    </row>
    <row r="20" spans="1:13" ht="19.5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30" t="str">
        <f>IF(B20='Table Lists'!$B$2," ",IF(B20='Table Lists'!$S$3,'Table Lists'!$T$3,IF(B20='Table Lists'!$S$4,'Table Lists'!$T$4,IF(B20='Table Lists'!$S$5,'Table Lists'!$T$5,IF(B20='Table Lists'!$S$5,'Table Lists'!$T$5, IF(B20='Table Lists'!$S$6, 'Table Lists'!$T$6, IF(B20='Table Lists'!$S$7,'Table Lists'!$T$7,IF(B20='Table Lists'!$S$8,'Table Lists'!$T$8,IF(B20='Table Lists'!$S$9,'Table Lists'!$T$9,IF(B20='Table Lists'!$S$10,'Table Lists'!$T$10,IF(B20='Table Lists'!$S$11,'Table Lists'!$T$11,IF(B20='Table Lists'!$S$12,'Table Lists'!$T$12, IF(B20='Table Lists'!$S$13, 'Table Lists'!$T$13, IF(B20='Table Lists'!$S$14, 'Table Lists'!$T$14, IF(B20='Table Lists'!$S$15, 'Table Lists'!$T$15, IF(B20='Table Lists'!$S$16, 'Table Lists'!$T$16, IF(B20='Table Lists'!$S$17, 'Table Lists'!$T$17, IF(B20='Table Lists'!$S$18, 'Table Lists'!$T$18, IF(B20='Table Lists'!$S$19, 'Table Lists'!$T$19, IF(B20='Table Lists'!$S$20, 'Table Lists'!$T$20, IF(B20='Table Lists'!$S$21, 'Table Lists'!$T$21, IF(B20='Table Lists'!$S$22, 'Table Lists'!$T$22, IF(B20='Table Lists'!$S$23, 'Table Lists'!$T$23, IF(B20='Table Lists'!$S$24, 'Table Lists'!$T$24, IF(B20='Table Lists'!$S$25, 'Table Lists'!$T$25, IF(B20='Table Lists'!$S$26, 'Table Lists'!$T$26, IF(B20='Table Lists'!$S$27, 'Table Lists'!$T$27, IF(B20='Table Lists'!$S$28, 'Table Lists'!$T$28))))))))))))))))))))))))))))</f>
        <v xml:space="preserve"> </v>
      </c>
      <c r="K20" s="31" t="str">
        <f>IF(B20='Table Lists'!$B$2, " ", IF($M$1-G20&gt;20,15%,0%))</f>
        <v xml:space="preserve"> </v>
      </c>
      <c r="L20" s="18" t="str">
        <f>IF(B20='Table Lists'!$B$2," ",IF(I20="YES",(J20*0.15),"$0"))</f>
        <v xml:space="preserve"> </v>
      </c>
      <c r="M20" s="30" t="str">
        <f>IF(B20='Table Lists'!$B$2,"",J20-(J20*K20)+L20)</f>
        <v/>
      </c>
    </row>
    <row r="21" spans="1:13" ht="19.5" customHeight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30" t="str">
        <f>IF(B21='Table Lists'!$B$2," ",IF(B21='Table Lists'!$S$3,'Table Lists'!$T$3,IF(B21='Table Lists'!$S$4,'Table Lists'!$T$4,IF(B21='Table Lists'!$S$5,'Table Lists'!$T$5,IF(B21='Table Lists'!$S$5,'Table Lists'!$T$5, IF(B21='Table Lists'!$S$6, 'Table Lists'!$T$6, IF(B21='Table Lists'!$S$7,'Table Lists'!$T$7,IF(B21='Table Lists'!$S$8,'Table Lists'!$T$8,IF(B21='Table Lists'!$S$9,'Table Lists'!$T$9,IF(B21='Table Lists'!$S$10,'Table Lists'!$T$10,IF(B21='Table Lists'!$S$11,'Table Lists'!$T$11,IF(B21='Table Lists'!$S$12,'Table Lists'!$T$12, IF(B21='Table Lists'!$S$13, 'Table Lists'!$T$13, IF(B21='Table Lists'!$S$14, 'Table Lists'!$T$14, IF(B21='Table Lists'!$S$15, 'Table Lists'!$T$15, IF(B21='Table Lists'!$S$16, 'Table Lists'!$T$16, IF(B21='Table Lists'!$S$17, 'Table Lists'!$T$17, IF(B21='Table Lists'!$S$18, 'Table Lists'!$T$18, IF(B21='Table Lists'!$S$19, 'Table Lists'!$T$19, IF(B21='Table Lists'!$S$20, 'Table Lists'!$T$20, IF(B21='Table Lists'!$S$21, 'Table Lists'!$T$21, IF(B21='Table Lists'!$S$22, 'Table Lists'!$T$22, IF(B21='Table Lists'!$S$23, 'Table Lists'!$T$23, IF(B21='Table Lists'!$S$24, 'Table Lists'!$T$24, IF(B21='Table Lists'!$S$25, 'Table Lists'!$T$25, IF(B21='Table Lists'!$S$26, 'Table Lists'!$T$26, IF(B21='Table Lists'!$S$27, 'Table Lists'!$T$27, IF(B21='Table Lists'!$S$28, 'Table Lists'!$T$28))))))))))))))))))))))))))))</f>
        <v xml:space="preserve"> </v>
      </c>
      <c r="K21" s="31" t="str">
        <f>IF(B21='Table Lists'!$B$2, " ", IF($M$1-G21&gt;20,15%,0%))</f>
        <v xml:space="preserve"> </v>
      </c>
      <c r="L21" s="18" t="str">
        <f>IF(B21='Table Lists'!$B$2," ",IF(I21="YES",(J21*0.15),"$0"))</f>
        <v xml:space="preserve"> </v>
      </c>
      <c r="M21" s="30" t="str">
        <f>IF(B21='Table Lists'!$B$2,"",J21-(J21*K21)+L21)</f>
        <v/>
      </c>
    </row>
    <row r="22" spans="1:13" ht="19.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30" t="str">
        <f>IF(B22='Table Lists'!$B$2," ",IF(B22='Table Lists'!$S$3,'Table Lists'!$T$3,IF(B22='Table Lists'!$S$4,'Table Lists'!$T$4,IF(B22='Table Lists'!$S$5,'Table Lists'!$T$5,IF(B22='Table Lists'!$S$5,'Table Lists'!$T$5, IF(B22='Table Lists'!$S$6, 'Table Lists'!$T$6, IF(B22='Table Lists'!$S$7,'Table Lists'!$T$7,IF(B22='Table Lists'!$S$8,'Table Lists'!$T$8,IF(B22='Table Lists'!$S$9,'Table Lists'!$T$9,IF(B22='Table Lists'!$S$10,'Table Lists'!$T$10,IF(B22='Table Lists'!$S$11,'Table Lists'!$T$11,IF(B22='Table Lists'!$S$12,'Table Lists'!$T$12, IF(B22='Table Lists'!$S$13, 'Table Lists'!$T$13, IF(B22='Table Lists'!$S$14, 'Table Lists'!$T$14, IF(B22='Table Lists'!$S$15, 'Table Lists'!$T$15, IF(B22='Table Lists'!$S$16, 'Table Lists'!$T$16, IF(B22='Table Lists'!$S$17, 'Table Lists'!$T$17, IF(B22='Table Lists'!$S$18, 'Table Lists'!$T$18, IF(B22='Table Lists'!$S$19, 'Table Lists'!$T$19, IF(B22='Table Lists'!$S$20, 'Table Lists'!$T$20, IF(B22='Table Lists'!$S$21, 'Table Lists'!$T$21, IF(B22='Table Lists'!$S$22, 'Table Lists'!$T$22, IF(B22='Table Lists'!$S$23, 'Table Lists'!$T$23, IF(B22='Table Lists'!$S$24, 'Table Lists'!$T$24, IF(B22='Table Lists'!$S$25, 'Table Lists'!$T$25, IF(B22='Table Lists'!$S$26, 'Table Lists'!$T$26, IF(B22='Table Lists'!$S$27, 'Table Lists'!$T$27, IF(B22='Table Lists'!$S$28, 'Table Lists'!$T$28))))))))))))))))))))))))))))</f>
        <v xml:space="preserve"> </v>
      </c>
      <c r="K22" s="31" t="str">
        <f>IF(B22='Table Lists'!$B$2, " ", IF($M$1-G22&gt;20,15%,0%))</f>
        <v xml:space="preserve"> </v>
      </c>
      <c r="L22" s="18" t="str">
        <f>IF(B22='Table Lists'!$B$2," ",IF(I22="YES",(J22*0.15),"$0"))</f>
        <v xml:space="preserve"> </v>
      </c>
      <c r="M22" s="30" t="str">
        <f>IF(B22='Table Lists'!$B$2,"",J22-(J22*K22)+L22)</f>
        <v/>
      </c>
    </row>
    <row r="23" spans="1:13" ht="19.5" customHeight="1" x14ac:dyDescent="0.25"/>
    <row r="24" spans="1:13" ht="19.5" customHeight="1" x14ac:dyDescent="0.25"/>
    <row r="25" spans="1:13" ht="19.5" customHeight="1" x14ac:dyDescent="0.25"/>
    <row r="26" spans="1:13" ht="19.5" customHeight="1" x14ac:dyDescent="0.25"/>
    <row r="27" spans="1:13" ht="19.5" customHeight="1" x14ac:dyDescent="0.25"/>
    <row r="28" spans="1:13" ht="19.5" customHeight="1" x14ac:dyDescent="0.25"/>
    <row r="29" spans="1:13" ht="19.5" customHeight="1" x14ac:dyDescent="0.25"/>
    <row r="30" spans="1:13" ht="19.5" customHeight="1" x14ac:dyDescent="0.25"/>
    <row r="31" spans="1:13" ht="19.5" customHeight="1" x14ac:dyDescent="0.25"/>
    <row r="32" spans="1:13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9.5" customHeight="1" x14ac:dyDescent="0.25"/>
    <row r="131" ht="19.5" customHeight="1" x14ac:dyDescent="0.25"/>
    <row r="132" ht="19.5" customHeight="1" x14ac:dyDescent="0.25"/>
    <row r="133" ht="19.5" customHeight="1" x14ac:dyDescent="0.25"/>
    <row r="134" ht="19.5" customHeight="1" x14ac:dyDescent="0.25"/>
    <row r="135" ht="19.5" customHeight="1" x14ac:dyDescent="0.25"/>
    <row r="136" ht="19.5" customHeight="1" x14ac:dyDescent="0.25"/>
    <row r="137" ht="19.5" customHeight="1" x14ac:dyDescent="0.25"/>
    <row r="138" ht="19.5" customHeight="1" x14ac:dyDescent="0.25"/>
    <row r="139" ht="19.5" customHeight="1" x14ac:dyDescent="0.25"/>
    <row r="140" ht="19.5" customHeight="1" x14ac:dyDescent="0.25"/>
    <row r="141" ht="19.5" customHeight="1" x14ac:dyDescent="0.25"/>
    <row r="142" ht="19.5" customHeight="1" x14ac:dyDescent="0.25"/>
    <row r="143" ht="19.5" customHeight="1" x14ac:dyDescent="0.25"/>
    <row r="144" ht="19.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</sheetData>
  <sheetProtection algorithmName="SHA-512" hashValue="KNXp6d1PtKEY+VBDVlluE1cQtp74xPS6LhsIt9O4pi4ogpr9K1gyptw6ETOjuXBl11k4Hbul3T2OwQK8DDfZNA==" saltValue="2pOe4f8Cnn6lGlmr4XvMrA==" spinCount="100000" sheet="1" objects="1" scenarios="1"/>
  <mergeCells count="3">
    <mergeCell ref="A1:B1"/>
    <mergeCell ref="H1:J1"/>
    <mergeCell ref="C1:F1"/>
  </mergeCells>
  <conditionalFormatting sqref="A1:A22">
    <cfRule type="containsText" dxfId="75" priority="1" operator="containsText" text="change">
      <formula>NOT(ISERROR(SEARCH(("change"),(A1))))</formula>
    </cfRule>
  </conditionalFormatting>
  <conditionalFormatting sqref="A1:A22">
    <cfRule type="containsText" dxfId="74" priority="2" operator="containsText" text="delete">
      <formula>NOT(ISERROR(SEARCH(("delete"),(A1))))</formula>
    </cfRule>
  </conditionalFormatting>
  <conditionalFormatting sqref="A1:A22">
    <cfRule type="containsText" dxfId="73" priority="3" operator="containsText" text="add">
      <formula>NOT(ISERROR(SEARCH(("add"),(A1))))</formula>
    </cfRule>
  </conditionalFormatting>
  <conditionalFormatting sqref="A3:I22">
    <cfRule type="expression" dxfId="72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All-Hazards Equipment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Lists'!$S$2:$S$28</xm:f>
          </x14:formula1>
          <xm:sqref>B3:B22</xm:sqref>
        </x14:dataValidation>
        <x14:dataValidation type="list" allowBlank="1" showErrorMessage="1">
          <x14:formula1>
            <xm:f>'Table Lists'!$Y$2:$Y$4</xm:f>
          </x14:formula1>
          <xm:sqref>I3:I22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J3" sqref="J3"/>
    </sheetView>
  </sheetViews>
  <sheetFormatPr defaultColWidth="14.42578125" defaultRowHeight="15" customHeight="1" x14ac:dyDescent="0.25"/>
  <cols>
    <col min="1" max="1" width="8.85546875" customWidth="1"/>
    <col min="2" max="2" width="13.42578125" customWidth="1"/>
    <col min="3" max="4" width="8.85546875" customWidth="1"/>
    <col min="5" max="5" width="18.5703125" customWidth="1"/>
    <col min="6" max="6" width="8.85546875" customWidth="1"/>
    <col min="7" max="7" width="5.140625" customWidth="1"/>
    <col min="8" max="9" width="3.7109375" customWidth="1"/>
    <col min="10" max="14" width="8.28515625" customWidth="1"/>
    <col min="15" max="34" width="8.85546875" customWidth="1"/>
  </cols>
  <sheetData>
    <row r="1" spans="1:14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2" t="s">
        <v>31</v>
      </c>
      <c r="H1" s="139"/>
      <c r="I1" s="139"/>
      <c r="J1" s="153"/>
      <c r="K1" s="9">
        <v>2020</v>
      </c>
      <c r="L1" s="9" t="s">
        <v>32</v>
      </c>
      <c r="M1" s="10">
        <v>2022</v>
      </c>
      <c r="N1" s="33"/>
    </row>
    <row r="2" spans="1:14" ht="39.75" customHeight="1" x14ac:dyDescent="0.25">
      <c r="A2" s="67" t="s">
        <v>33</v>
      </c>
      <c r="B2" s="67" t="s">
        <v>34</v>
      </c>
      <c r="C2" s="67" t="s">
        <v>35</v>
      </c>
      <c r="D2" s="67" t="s">
        <v>36</v>
      </c>
      <c r="E2" s="68" t="s">
        <v>37</v>
      </c>
      <c r="F2" s="67" t="s">
        <v>38</v>
      </c>
      <c r="G2" s="69" t="s">
        <v>39</v>
      </c>
      <c r="H2" s="69" t="s">
        <v>40</v>
      </c>
      <c r="I2" s="69" t="s">
        <v>41</v>
      </c>
      <c r="J2" s="70" t="s">
        <v>64</v>
      </c>
      <c r="K2" s="70" t="s">
        <v>65</v>
      </c>
      <c r="L2" s="70" t="s">
        <v>66</v>
      </c>
      <c r="M2" s="70" t="s">
        <v>67</v>
      </c>
      <c r="N2" s="71" t="s">
        <v>68</v>
      </c>
    </row>
    <row r="3" spans="1:14" ht="19.5" customHeight="1" x14ac:dyDescent="0.25">
      <c r="A3" s="83"/>
      <c r="B3" s="84"/>
      <c r="C3" s="84"/>
      <c r="D3" s="84"/>
      <c r="E3" s="84"/>
      <c r="F3" s="84"/>
      <c r="G3" s="84"/>
      <c r="H3" s="85"/>
      <c r="I3" s="86"/>
      <c r="J3" s="87"/>
      <c r="K3" s="87"/>
      <c r="L3" s="87"/>
      <c r="M3" s="87"/>
      <c r="N3" s="87"/>
    </row>
    <row r="4" spans="1:14" ht="19.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7"/>
      <c r="K4" s="87"/>
      <c r="L4" s="87"/>
      <c r="M4" s="87"/>
      <c r="N4" s="87"/>
    </row>
    <row r="5" spans="1:14" ht="19.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7"/>
      <c r="K5" s="87"/>
      <c r="L5" s="87"/>
      <c r="M5" s="87"/>
      <c r="N5" s="87"/>
    </row>
    <row r="6" spans="1:14" ht="19.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7"/>
      <c r="K6" s="87"/>
      <c r="L6" s="87"/>
      <c r="M6" s="87"/>
      <c r="N6" s="87"/>
    </row>
    <row r="7" spans="1:14" ht="19.5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7"/>
      <c r="K7" s="87"/>
      <c r="L7" s="87"/>
      <c r="M7" s="87"/>
      <c r="N7" s="87"/>
    </row>
    <row r="8" spans="1:14" ht="19.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7"/>
      <c r="K8" s="87"/>
      <c r="L8" s="87"/>
      <c r="M8" s="87"/>
      <c r="N8" s="87"/>
    </row>
    <row r="9" spans="1:14" ht="19.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7"/>
      <c r="K9" s="87"/>
      <c r="L9" s="87"/>
      <c r="M9" s="87"/>
      <c r="N9" s="87"/>
    </row>
    <row r="10" spans="1:14" ht="19.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7"/>
      <c r="K10" s="87"/>
      <c r="L10" s="87"/>
      <c r="M10" s="87"/>
      <c r="N10" s="87"/>
    </row>
    <row r="11" spans="1:14" ht="19.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7"/>
      <c r="K11" s="87"/>
      <c r="L11" s="87"/>
      <c r="M11" s="87"/>
      <c r="N11" s="87"/>
    </row>
    <row r="12" spans="1:14" ht="19.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7"/>
      <c r="K12" s="87"/>
      <c r="L12" s="87"/>
      <c r="M12" s="87"/>
      <c r="N12" s="87"/>
    </row>
    <row r="13" spans="1:14" ht="19.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7"/>
      <c r="K13" s="87"/>
      <c r="L13" s="87"/>
      <c r="M13" s="87"/>
      <c r="N13" s="87"/>
    </row>
    <row r="14" spans="1:14" ht="19.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7"/>
      <c r="K14" s="87"/>
      <c r="L14" s="87"/>
      <c r="M14" s="87"/>
      <c r="N14" s="87"/>
    </row>
    <row r="15" spans="1:14" ht="19.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7"/>
      <c r="K15" s="87"/>
      <c r="L15" s="87"/>
      <c r="M15" s="87"/>
      <c r="N15" s="87"/>
    </row>
    <row r="16" spans="1:14" ht="19.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7"/>
      <c r="K16" s="87"/>
      <c r="L16" s="87"/>
      <c r="M16" s="87"/>
      <c r="N16" s="87"/>
    </row>
    <row r="17" spans="1:14" ht="19.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7"/>
      <c r="K17" s="87"/>
      <c r="L17" s="87"/>
      <c r="M17" s="87"/>
      <c r="N17" s="87"/>
    </row>
    <row r="18" spans="1:14" ht="19.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7"/>
      <c r="K18" s="87"/>
      <c r="L18" s="87"/>
      <c r="M18" s="87"/>
      <c r="N18" s="87"/>
    </row>
    <row r="19" spans="1:14" ht="19.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7"/>
      <c r="K19" s="87"/>
      <c r="L19" s="87"/>
      <c r="M19" s="87"/>
      <c r="N19" s="87"/>
    </row>
    <row r="20" spans="1:14" ht="19.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7"/>
      <c r="K20" s="87"/>
      <c r="L20" s="87"/>
      <c r="M20" s="87"/>
      <c r="N20" s="87"/>
    </row>
    <row r="21" spans="1:14" ht="19.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7"/>
      <c r="K21" s="87"/>
      <c r="L21" s="87"/>
      <c r="M21" s="87"/>
      <c r="N21" s="87"/>
    </row>
    <row r="22" spans="1:14" ht="19.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7"/>
      <c r="K22" s="87"/>
      <c r="L22" s="87"/>
      <c r="M22" s="87"/>
      <c r="N22" s="87"/>
    </row>
    <row r="23" spans="1:14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/>
    <row r="27" spans="1:14" ht="19.5" customHeight="1" x14ac:dyDescent="0.25"/>
    <row r="28" spans="1:14" ht="19.5" customHeight="1" x14ac:dyDescent="0.25"/>
    <row r="29" spans="1:14" ht="19.5" customHeight="1" x14ac:dyDescent="0.25"/>
    <row r="30" spans="1:14" ht="19.5" customHeight="1" x14ac:dyDescent="0.25"/>
    <row r="31" spans="1:14" ht="19.5" customHeight="1" x14ac:dyDescent="0.25"/>
    <row r="32" spans="1:14" ht="19.5" customHeight="1" x14ac:dyDescent="0.25"/>
    <row r="33" spans="10:14" ht="19.5" customHeight="1" x14ac:dyDescent="0.25"/>
    <row r="34" spans="10:14" ht="19.5" customHeight="1" x14ac:dyDescent="0.25"/>
    <row r="35" spans="10:14" ht="19.5" customHeight="1" x14ac:dyDescent="0.25"/>
    <row r="36" spans="10:14" ht="19.5" customHeight="1" x14ac:dyDescent="0.25"/>
    <row r="37" spans="10:14" ht="19.5" customHeight="1" x14ac:dyDescent="0.25"/>
    <row r="38" spans="10:14" ht="19.5" customHeight="1" x14ac:dyDescent="0.25"/>
    <row r="39" spans="10:14" ht="19.5" customHeight="1" x14ac:dyDescent="0.25"/>
    <row r="40" spans="10:14" ht="19.5" customHeight="1" x14ac:dyDescent="0.25"/>
    <row r="41" spans="10:14" ht="19.5" customHeight="1" x14ac:dyDescent="0.25"/>
    <row r="42" spans="10:14" ht="19.5" customHeight="1" x14ac:dyDescent="0.25"/>
    <row r="43" spans="10:14" ht="19.5" customHeight="1" x14ac:dyDescent="0.25">
      <c r="J43" s="72"/>
      <c r="K43" s="72"/>
      <c r="L43" s="72"/>
      <c r="M43" s="72"/>
      <c r="N43" s="72"/>
    </row>
    <row r="44" spans="10:14" ht="19.5" customHeight="1" x14ac:dyDescent="0.25">
      <c r="J44" s="72"/>
      <c r="K44" s="72"/>
      <c r="L44" s="72"/>
      <c r="M44" s="72"/>
      <c r="N44" s="72"/>
    </row>
    <row r="45" spans="10:14" ht="19.5" customHeight="1" x14ac:dyDescent="0.25">
      <c r="J45" s="72"/>
      <c r="K45" s="72"/>
      <c r="L45" s="72"/>
      <c r="M45" s="72"/>
      <c r="N45" s="72"/>
    </row>
    <row r="46" spans="10:14" ht="19.5" customHeight="1" x14ac:dyDescent="0.25">
      <c r="J46" s="72"/>
      <c r="K46" s="72"/>
      <c r="L46" s="72"/>
      <c r="M46" s="72"/>
      <c r="N46" s="72"/>
    </row>
    <row r="47" spans="10:14" ht="19.5" customHeight="1" x14ac:dyDescent="0.25">
      <c r="J47" s="72"/>
      <c r="K47" s="72"/>
      <c r="L47" s="72"/>
      <c r="M47" s="72"/>
      <c r="N47" s="72"/>
    </row>
    <row r="48" spans="10:14" ht="19.5" customHeight="1" x14ac:dyDescent="0.25">
      <c r="J48" s="72"/>
      <c r="K48" s="72"/>
      <c r="L48" s="72"/>
      <c r="M48" s="72"/>
      <c r="N48" s="72"/>
    </row>
    <row r="49" spans="10:14" ht="19.5" customHeight="1" x14ac:dyDescent="0.25">
      <c r="J49" s="72"/>
      <c r="K49" s="72"/>
      <c r="L49" s="72"/>
      <c r="M49" s="72"/>
      <c r="N49" s="72"/>
    </row>
    <row r="50" spans="10:14" ht="15.75" customHeight="1" x14ac:dyDescent="0.25">
      <c r="J50" s="72"/>
      <c r="K50" s="72"/>
      <c r="L50" s="72"/>
      <c r="M50" s="72"/>
      <c r="N50" s="72"/>
    </row>
    <row r="51" spans="10:14" ht="15.75" customHeight="1" x14ac:dyDescent="0.25">
      <c r="J51" s="72"/>
      <c r="K51" s="72"/>
      <c r="L51" s="72"/>
      <c r="M51" s="72"/>
      <c r="N51" s="72"/>
    </row>
    <row r="52" spans="10:14" ht="15.75" customHeight="1" x14ac:dyDescent="0.25">
      <c r="J52" s="72"/>
      <c r="K52" s="72"/>
      <c r="L52" s="72"/>
      <c r="M52" s="72"/>
      <c r="N52" s="72"/>
    </row>
    <row r="53" spans="10:14" ht="15.75" customHeight="1" x14ac:dyDescent="0.25">
      <c r="J53" s="72"/>
      <c r="K53" s="72"/>
      <c r="L53" s="72"/>
      <c r="M53" s="72"/>
      <c r="N53" s="72"/>
    </row>
    <row r="54" spans="10:14" ht="15.75" customHeight="1" x14ac:dyDescent="0.25">
      <c r="J54" s="72"/>
      <c r="K54" s="72"/>
      <c r="L54" s="72"/>
      <c r="M54" s="72"/>
      <c r="N54" s="72"/>
    </row>
    <row r="55" spans="10:14" ht="15.75" customHeight="1" x14ac:dyDescent="0.25">
      <c r="J55" s="72"/>
      <c r="K55" s="72"/>
      <c r="L55" s="72"/>
      <c r="M55" s="72"/>
      <c r="N55" s="72"/>
    </row>
    <row r="56" spans="10:14" ht="15.75" customHeight="1" x14ac:dyDescent="0.25">
      <c r="J56" s="72"/>
      <c r="K56" s="72"/>
      <c r="L56" s="72"/>
      <c r="M56" s="72"/>
      <c r="N56" s="72"/>
    </row>
    <row r="57" spans="10:14" ht="15.75" customHeight="1" x14ac:dyDescent="0.25">
      <c r="J57" s="72"/>
      <c r="K57" s="72"/>
      <c r="L57" s="72"/>
      <c r="M57" s="72"/>
      <c r="N57" s="72"/>
    </row>
    <row r="58" spans="10:14" ht="15.75" customHeight="1" x14ac:dyDescent="0.25">
      <c r="J58" s="72"/>
      <c r="K58" s="72"/>
      <c r="L58" s="72"/>
      <c r="M58" s="72"/>
      <c r="N58" s="72"/>
    </row>
    <row r="59" spans="10:14" ht="15.75" customHeight="1" x14ac:dyDescent="0.25">
      <c r="J59" s="72"/>
      <c r="K59" s="72"/>
      <c r="L59" s="72"/>
      <c r="M59" s="72"/>
      <c r="N59" s="72"/>
    </row>
    <row r="60" spans="10:14" ht="15.75" customHeight="1" x14ac:dyDescent="0.25">
      <c r="J60" s="72"/>
      <c r="K60" s="72"/>
      <c r="L60" s="72"/>
      <c r="M60" s="72"/>
      <c r="N60" s="72"/>
    </row>
    <row r="61" spans="10:14" ht="15.75" customHeight="1" x14ac:dyDescent="0.25">
      <c r="J61" s="72"/>
      <c r="K61" s="72"/>
      <c r="L61" s="72"/>
      <c r="M61" s="72"/>
      <c r="N61" s="72"/>
    </row>
    <row r="62" spans="10:14" ht="15.75" customHeight="1" x14ac:dyDescent="0.25">
      <c r="J62" s="72"/>
      <c r="K62" s="72"/>
      <c r="L62" s="72"/>
      <c r="M62" s="72"/>
      <c r="N62" s="72"/>
    </row>
    <row r="63" spans="10:14" ht="15.75" customHeight="1" x14ac:dyDescent="0.25">
      <c r="J63" s="72"/>
      <c r="K63" s="72"/>
      <c r="L63" s="72"/>
      <c r="M63" s="72"/>
      <c r="N63" s="72"/>
    </row>
    <row r="64" spans="10:14" ht="15.75" customHeight="1" x14ac:dyDescent="0.25">
      <c r="J64" s="72"/>
      <c r="K64" s="72"/>
      <c r="L64" s="72"/>
      <c r="M64" s="72"/>
      <c r="N64" s="72"/>
    </row>
    <row r="65" spans="10:14" ht="15.75" customHeight="1" x14ac:dyDescent="0.25">
      <c r="J65" s="72"/>
      <c r="K65" s="72"/>
      <c r="L65" s="72"/>
      <c r="M65" s="72"/>
      <c r="N65" s="72"/>
    </row>
    <row r="66" spans="10:14" ht="15.75" customHeight="1" x14ac:dyDescent="0.25">
      <c r="J66" s="72"/>
      <c r="K66" s="72"/>
      <c r="L66" s="72"/>
      <c r="M66" s="72"/>
      <c r="N66" s="72"/>
    </row>
    <row r="67" spans="10:14" ht="15.75" customHeight="1" x14ac:dyDescent="0.25">
      <c r="J67" s="72"/>
      <c r="K67" s="72"/>
      <c r="L67" s="72"/>
      <c r="M67" s="72"/>
      <c r="N67" s="72"/>
    </row>
    <row r="68" spans="10:14" ht="15.75" customHeight="1" x14ac:dyDescent="0.25">
      <c r="J68" s="72"/>
      <c r="K68" s="72"/>
      <c r="L68" s="72"/>
      <c r="M68" s="72"/>
      <c r="N68" s="72"/>
    </row>
    <row r="69" spans="10:14" ht="15.75" customHeight="1" x14ac:dyDescent="0.25">
      <c r="J69" s="72"/>
      <c r="K69" s="72"/>
      <c r="L69" s="72"/>
      <c r="M69" s="72"/>
      <c r="N69" s="72"/>
    </row>
    <row r="70" spans="10:14" ht="15.75" customHeight="1" x14ac:dyDescent="0.25">
      <c r="J70" s="72"/>
      <c r="K70" s="72"/>
      <c r="L70" s="72"/>
      <c r="M70" s="72"/>
      <c r="N70" s="72"/>
    </row>
    <row r="71" spans="10:14" ht="15.75" customHeight="1" x14ac:dyDescent="0.25">
      <c r="J71" s="72"/>
      <c r="K71" s="72"/>
      <c r="L71" s="72"/>
      <c r="M71" s="72"/>
      <c r="N71" s="72"/>
    </row>
    <row r="72" spans="10:14" ht="15.75" customHeight="1" x14ac:dyDescent="0.25">
      <c r="J72" s="72"/>
      <c r="K72" s="72"/>
      <c r="L72" s="72"/>
      <c r="M72" s="72"/>
      <c r="N72" s="72"/>
    </row>
    <row r="73" spans="10:14" ht="15.75" customHeight="1" x14ac:dyDescent="0.25">
      <c r="J73" s="72"/>
      <c r="K73" s="72"/>
      <c r="L73" s="72"/>
      <c r="M73" s="72"/>
      <c r="N73" s="72"/>
    </row>
    <row r="74" spans="10:14" ht="15.75" customHeight="1" x14ac:dyDescent="0.25">
      <c r="J74" s="72"/>
      <c r="K74" s="72"/>
      <c r="L74" s="72"/>
      <c r="M74" s="72"/>
      <c r="N74" s="72"/>
    </row>
    <row r="75" spans="10:14" ht="15.75" customHeight="1" x14ac:dyDescent="0.25">
      <c r="J75" s="72"/>
      <c r="K75" s="72"/>
      <c r="L75" s="72"/>
      <c r="M75" s="72"/>
      <c r="N75" s="72"/>
    </row>
    <row r="76" spans="10:14" ht="15.75" customHeight="1" x14ac:dyDescent="0.25">
      <c r="J76" s="72"/>
      <c r="K76" s="72"/>
      <c r="L76" s="72"/>
      <c r="M76" s="72"/>
      <c r="N76" s="72"/>
    </row>
    <row r="77" spans="10:14" ht="15.75" customHeight="1" x14ac:dyDescent="0.25">
      <c r="J77" s="72"/>
      <c r="K77" s="72"/>
      <c r="L77" s="72"/>
      <c r="M77" s="72"/>
      <c r="N77" s="72"/>
    </row>
    <row r="78" spans="10:14" ht="15.75" customHeight="1" x14ac:dyDescent="0.25">
      <c r="J78" s="72"/>
      <c r="K78" s="72"/>
      <c r="L78" s="72"/>
      <c r="M78" s="72"/>
      <c r="N78" s="72"/>
    </row>
    <row r="79" spans="10:14" ht="15.75" customHeight="1" x14ac:dyDescent="0.25">
      <c r="J79" s="72"/>
      <c r="K79" s="72"/>
      <c r="L79" s="72"/>
      <c r="M79" s="72"/>
      <c r="N79" s="72"/>
    </row>
    <row r="80" spans="10:14" ht="15.75" customHeight="1" x14ac:dyDescent="0.25">
      <c r="J80" s="72"/>
      <c r="K80" s="72"/>
      <c r="L80" s="72"/>
      <c r="M80" s="72"/>
      <c r="N80" s="72"/>
    </row>
    <row r="81" spans="10:14" ht="15.75" customHeight="1" x14ac:dyDescent="0.25">
      <c r="J81" s="72"/>
      <c r="K81" s="72"/>
      <c r="L81" s="72"/>
      <c r="M81" s="72"/>
      <c r="N81" s="72"/>
    </row>
    <row r="82" spans="10:14" ht="15.75" customHeight="1" x14ac:dyDescent="0.25">
      <c r="J82" s="72"/>
      <c r="K82" s="72"/>
      <c r="L82" s="72"/>
      <c r="M82" s="72"/>
      <c r="N82" s="72"/>
    </row>
    <row r="83" spans="10:14" ht="15.75" customHeight="1" x14ac:dyDescent="0.25">
      <c r="J83" s="72"/>
      <c r="K83" s="72"/>
      <c r="L83" s="72"/>
      <c r="M83" s="72"/>
      <c r="N83" s="72"/>
    </row>
    <row r="84" spans="10:14" ht="15.75" customHeight="1" x14ac:dyDescent="0.25">
      <c r="J84" s="72"/>
      <c r="K84" s="72"/>
      <c r="L84" s="72"/>
      <c r="M84" s="72"/>
      <c r="N84" s="72"/>
    </row>
    <row r="85" spans="10:14" ht="15.75" customHeight="1" x14ac:dyDescent="0.25">
      <c r="J85" s="72"/>
      <c r="K85" s="72"/>
      <c r="L85" s="72"/>
      <c r="M85" s="72"/>
      <c r="N85" s="72"/>
    </row>
    <row r="86" spans="10:14" ht="15.75" customHeight="1" x14ac:dyDescent="0.25">
      <c r="J86" s="72"/>
      <c r="K86" s="72"/>
      <c r="L86" s="72"/>
      <c r="M86" s="72"/>
      <c r="N86" s="72"/>
    </row>
    <row r="87" spans="10:14" ht="15.75" customHeight="1" x14ac:dyDescent="0.25">
      <c r="J87" s="72"/>
      <c r="K87" s="72"/>
      <c r="L87" s="72"/>
      <c r="M87" s="72"/>
      <c r="N87" s="72"/>
    </row>
    <row r="88" spans="10:14" ht="15.75" customHeight="1" x14ac:dyDescent="0.25">
      <c r="J88" s="72"/>
      <c r="K88" s="72"/>
      <c r="L88" s="72"/>
      <c r="M88" s="72"/>
      <c r="N88" s="72"/>
    </row>
    <row r="89" spans="10:14" ht="15.75" customHeight="1" x14ac:dyDescent="0.25">
      <c r="J89" s="72"/>
      <c r="K89" s="72"/>
      <c r="L89" s="72"/>
      <c r="M89" s="72"/>
      <c r="N89" s="72"/>
    </row>
    <row r="90" spans="10:14" ht="15.75" customHeight="1" x14ac:dyDescent="0.25">
      <c r="J90" s="72"/>
      <c r="K90" s="72"/>
      <c r="L90" s="72"/>
      <c r="M90" s="72"/>
      <c r="N90" s="72"/>
    </row>
    <row r="91" spans="10:14" ht="15.75" customHeight="1" x14ac:dyDescent="0.25">
      <c r="J91" s="72"/>
      <c r="K91" s="72"/>
      <c r="L91" s="72"/>
      <c r="M91" s="72"/>
      <c r="N91" s="72"/>
    </row>
    <row r="92" spans="10:14" ht="15.75" customHeight="1" x14ac:dyDescent="0.25">
      <c r="J92" s="72"/>
      <c r="K92" s="72"/>
      <c r="L92" s="72"/>
      <c r="M92" s="72"/>
      <c r="N92" s="72"/>
    </row>
    <row r="93" spans="10:14" ht="15.75" customHeight="1" x14ac:dyDescent="0.25">
      <c r="J93" s="72"/>
      <c r="K93" s="72"/>
      <c r="L93" s="72"/>
      <c r="M93" s="72"/>
      <c r="N93" s="72"/>
    </row>
    <row r="94" spans="10:14" ht="15.75" customHeight="1" x14ac:dyDescent="0.25">
      <c r="J94" s="72"/>
      <c r="K94" s="72"/>
      <c r="L94" s="72"/>
      <c r="M94" s="72"/>
      <c r="N94" s="72"/>
    </row>
    <row r="95" spans="10:14" ht="15.75" customHeight="1" x14ac:dyDescent="0.25">
      <c r="J95" s="72"/>
      <c r="K95" s="72"/>
      <c r="L95" s="72"/>
      <c r="M95" s="72"/>
      <c r="N95" s="72"/>
    </row>
    <row r="96" spans="10:14" ht="15.75" customHeight="1" x14ac:dyDescent="0.25">
      <c r="J96" s="72"/>
      <c r="K96" s="72"/>
      <c r="L96" s="72"/>
      <c r="M96" s="72"/>
      <c r="N96" s="72"/>
    </row>
    <row r="97" spans="10:14" ht="15.75" customHeight="1" x14ac:dyDescent="0.25">
      <c r="J97" s="72"/>
      <c r="K97" s="72"/>
      <c r="L97" s="72"/>
      <c r="M97" s="72"/>
      <c r="N97" s="72"/>
    </row>
    <row r="98" spans="10:14" ht="15.75" customHeight="1" x14ac:dyDescent="0.25">
      <c r="J98" s="72"/>
      <c r="K98" s="72"/>
      <c r="L98" s="72"/>
      <c r="M98" s="72"/>
      <c r="N98" s="72"/>
    </row>
    <row r="99" spans="10:14" ht="15.75" customHeight="1" x14ac:dyDescent="0.25">
      <c r="J99" s="72"/>
      <c r="K99" s="72"/>
      <c r="L99" s="72"/>
      <c r="M99" s="72"/>
      <c r="N99" s="72"/>
    </row>
    <row r="100" spans="10:14" ht="15.75" customHeight="1" x14ac:dyDescent="0.25">
      <c r="J100" s="72"/>
      <c r="K100" s="72"/>
      <c r="L100" s="72"/>
      <c r="M100" s="72"/>
      <c r="N100" s="72"/>
    </row>
  </sheetData>
  <sheetProtection algorithmName="SHA-512" hashValue="PvP2fS+mkVNrPQSXjZd/UYSSllTNKrOcm2ZKixC3gTn04KeW5FE3n8vpPZ2MDP//CyFDjTYD58miW+sN5UVK4w==" saltValue="HLYciVe/kd4guhmilh84Rg==" spinCount="100000" sheet="1" objects="1" scenarios="1"/>
  <mergeCells count="3">
    <mergeCell ref="A1:B1"/>
    <mergeCell ref="C1:F1"/>
    <mergeCell ref="G1:J1"/>
  </mergeCells>
  <conditionalFormatting sqref="A1:N2 A4:N22 B3:G3 J3:N3 A43:N100">
    <cfRule type="expression" dxfId="71" priority="1">
      <formula>MOD(ROW(),2)=0</formula>
    </cfRule>
  </conditionalFormatting>
  <conditionalFormatting sqref="A1:A2">
    <cfRule type="containsText" dxfId="70" priority="2" operator="containsText" text="Change">
      <formula>NOT(ISERROR(SEARCH(("Change"),(A1))))</formula>
    </cfRule>
  </conditionalFormatting>
  <conditionalFormatting sqref="A1:A2">
    <cfRule type="containsText" dxfId="69" priority="3" operator="containsText" text="delete">
      <formula>NOT(ISERROR(SEARCH(("delete"),(A1))))</formula>
    </cfRule>
  </conditionalFormatting>
  <conditionalFormatting sqref="A1:A2">
    <cfRule type="containsText" dxfId="68" priority="4" operator="containsText" text="ADD">
      <formula>NOT(ISERROR(SEARCH(("ADD"),(A1))))</formula>
    </cfRule>
  </conditionalFormatting>
  <conditionalFormatting sqref="A3">
    <cfRule type="expression" dxfId="67" priority="5">
      <formula>MOD(ROW(),2)=0</formula>
    </cfRule>
  </conditionalFormatting>
  <conditionalFormatting sqref="A3">
    <cfRule type="containsText" dxfId="66" priority="6" operator="containsText" text="Change">
      <formula>NOT(ISERROR(SEARCH(("Change"),(A3))))</formula>
    </cfRule>
  </conditionalFormatting>
  <conditionalFormatting sqref="A3">
    <cfRule type="containsText" dxfId="65" priority="7" operator="containsText" text="delete">
      <formula>NOT(ISERROR(SEARCH(("delete"),(A3))))</formula>
    </cfRule>
  </conditionalFormatting>
  <conditionalFormatting sqref="A3">
    <cfRule type="containsText" dxfId="64" priority="8" operator="containsText" text="ADD">
      <formula>NOT(ISERROR(SEARCH(("ADD"),(A3))))</formula>
    </cfRule>
  </conditionalFormatting>
  <conditionalFormatting sqref="H3:I3">
    <cfRule type="expression" dxfId="63" priority="9">
      <formula>MOD(ROW(),2)=0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All-Inclusive Equipment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Lists'!$A$2:$A$5</xm:f>
          </x14:formula1>
          <xm:sqref>A3</xm:sqref>
        </x14:dataValidation>
        <x14:dataValidation type="list" allowBlank="1" showErrorMessage="1">
          <x14:formula1>
            <xm:f>'Table Lists'!$AA$2:$AA$4</xm:f>
          </x14:formula1>
          <xm:sqref>H3</xm:sqref>
        </x14:dataValidation>
        <x14:dataValidation type="list" allowBlank="1" showErrorMessage="1">
          <x14:formula1>
            <xm:f>'Table Lists'!$AB$2:$AB$4</xm:f>
          </x14:formula1>
          <xm:sqref>I3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workbookViewId="0">
      <selection activeCell="A3" sqref="A3:N22"/>
    </sheetView>
  </sheetViews>
  <sheetFormatPr defaultColWidth="14.42578125" defaultRowHeight="15" customHeight="1" x14ac:dyDescent="0.25"/>
  <cols>
    <col min="1" max="1" width="8.85546875" customWidth="1"/>
    <col min="2" max="2" width="13.42578125" customWidth="1"/>
    <col min="3" max="4" width="8.85546875" customWidth="1"/>
    <col min="5" max="5" width="18.5703125" customWidth="1"/>
    <col min="6" max="6" width="8.85546875" customWidth="1"/>
    <col min="7" max="7" width="5.140625" customWidth="1"/>
    <col min="8" max="9" width="3.7109375" customWidth="1"/>
    <col min="10" max="14" width="8.28515625" customWidth="1"/>
    <col min="15" max="34" width="8.85546875" customWidth="1"/>
  </cols>
  <sheetData>
    <row r="1" spans="1:34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2" t="s">
        <v>31</v>
      </c>
      <c r="H1" s="139"/>
      <c r="I1" s="139"/>
      <c r="J1" s="153"/>
      <c r="K1" s="9">
        <v>2020</v>
      </c>
      <c r="L1" s="9" t="s">
        <v>32</v>
      </c>
      <c r="M1" s="10">
        <v>2022</v>
      </c>
      <c r="N1" s="33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39.75" customHeight="1" x14ac:dyDescent="0.25">
      <c r="A2" s="67" t="s">
        <v>33</v>
      </c>
      <c r="B2" s="67" t="s">
        <v>34</v>
      </c>
      <c r="C2" s="67" t="s">
        <v>35</v>
      </c>
      <c r="D2" s="67" t="s">
        <v>36</v>
      </c>
      <c r="E2" s="68" t="s">
        <v>37</v>
      </c>
      <c r="F2" s="67" t="s">
        <v>38</v>
      </c>
      <c r="G2" s="69" t="s">
        <v>39</v>
      </c>
      <c r="H2" s="69" t="s">
        <v>40</v>
      </c>
      <c r="I2" s="69" t="s">
        <v>41</v>
      </c>
      <c r="J2" s="70" t="s">
        <v>64</v>
      </c>
      <c r="K2" s="70" t="s">
        <v>65</v>
      </c>
      <c r="L2" s="70" t="s">
        <v>66</v>
      </c>
      <c r="M2" s="70" t="s">
        <v>67</v>
      </c>
      <c r="N2" s="71" t="s">
        <v>68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9.5" customHeight="1" x14ac:dyDescent="0.25">
      <c r="A3" s="83"/>
      <c r="B3" s="84"/>
      <c r="C3" s="84"/>
      <c r="D3" s="84"/>
      <c r="E3" s="84"/>
      <c r="F3" s="84"/>
      <c r="G3" s="84"/>
      <c r="H3" s="85"/>
      <c r="I3" s="86"/>
      <c r="J3" s="87"/>
      <c r="K3" s="87"/>
      <c r="L3" s="87"/>
      <c r="M3" s="87"/>
      <c r="N3" s="8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9.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7"/>
      <c r="K4" s="87"/>
      <c r="L4" s="87"/>
      <c r="M4" s="87"/>
      <c r="N4" s="87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9.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7"/>
      <c r="K5" s="87"/>
      <c r="L5" s="87"/>
      <c r="M5" s="87"/>
      <c r="N5" s="87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9.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7"/>
      <c r="K6" s="87"/>
      <c r="L6" s="87"/>
      <c r="M6" s="87"/>
      <c r="N6" s="87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9.5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7"/>
      <c r="K7" s="87"/>
      <c r="L7" s="87"/>
      <c r="M7" s="87"/>
      <c r="N7" s="8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9.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7"/>
      <c r="K8" s="87"/>
      <c r="L8" s="87"/>
      <c r="M8" s="87"/>
      <c r="N8" s="87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9.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7"/>
      <c r="K9" s="87"/>
      <c r="L9" s="87"/>
      <c r="M9" s="87"/>
      <c r="N9" s="87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9.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7"/>
      <c r="K10" s="87"/>
      <c r="L10" s="87"/>
      <c r="M10" s="87"/>
      <c r="N10" s="8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19.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7"/>
      <c r="K11" s="87"/>
      <c r="L11" s="87"/>
      <c r="M11" s="87"/>
      <c r="N11" s="8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9.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7"/>
      <c r="K12" s="87"/>
      <c r="L12" s="87"/>
      <c r="M12" s="87"/>
      <c r="N12" s="87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9.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7"/>
      <c r="K13" s="87"/>
      <c r="L13" s="87"/>
      <c r="M13" s="87"/>
      <c r="N13" s="8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9.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7"/>
      <c r="K14" s="87"/>
      <c r="L14" s="87"/>
      <c r="M14" s="87"/>
      <c r="N14" s="8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19.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7"/>
      <c r="K15" s="87"/>
      <c r="L15" s="87"/>
      <c r="M15" s="87"/>
      <c r="N15" s="87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9.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7"/>
      <c r="K16" s="87"/>
      <c r="L16" s="87"/>
      <c r="M16" s="87"/>
      <c r="N16" s="87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9.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7"/>
      <c r="K17" s="87"/>
      <c r="L17" s="87"/>
      <c r="M17" s="87"/>
      <c r="N17" s="8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9.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7"/>
      <c r="K18" s="87"/>
      <c r="L18" s="87"/>
      <c r="M18" s="87"/>
      <c r="N18" s="8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9.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7"/>
      <c r="K19" s="87"/>
      <c r="L19" s="87"/>
      <c r="M19" s="87"/>
      <c r="N19" s="87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9.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7"/>
      <c r="K20" s="87"/>
      <c r="L20" s="87"/>
      <c r="M20" s="87"/>
      <c r="N20" s="87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ht="19.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7"/>
      <c r="K21" s="87"/>
      <c r="L21" s="87"/>
      <c r="M21" s="87"/>
      <c r="N21" s="87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ht="19.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7"/>
      <c r="K22" s="87"/>
      <c r="L22" s="87"/>
      <c r="M22" s="87"/>
      <c r="N22" s="87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ht="19.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ht="19.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ht="19.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9.5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ht="19.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9.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9.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9.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9.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19.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ht="19.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ht="19.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ht="19.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9.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19.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19.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9.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9.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9.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9.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9.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72"/>
      <c r="K43" s="72"/>
      <c r="L43" s="72"/>
      <c r="M43" s="72"/>
      <c r="N43" s="72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9.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72"/>
      <c r="K44" s="72"/>
      <c r="L44" s="72"/>
      <c r="M44" s="72"/>
      <c r="N44" s="72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9.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72"/>
      <c r="K45" s="72"/>
      <c r="L45" s="72"/>
      <c r="M45" s="72"/>
      <c r="N45" s="7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ht="19.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72"/>
      <c r="K46" s="72"/>
      <c r="L46" s="72"/>
      <c r="M46" s="72"/>
      <c r="N46" s="72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ht="19.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72"/>
      <c r="K47" s="72"/>
      <c r="L47" s="72"/>
      <c r="M47" s="72"/>
      <c r="N47" s="72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9.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72"/>
      <c r="K48" s="72"/>
      <c r="L48" s="72"/>
      <c r="M48" s="72"/>
      <c r="N48" s="72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19.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72"/>
      <c r="K49" s="72"/>
      <c r="L49" s="72"/>
      <c r="M49" s="72"/>
      <c r="N49" s="7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15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72"/>
      <c r="K50" s="72"/>
      <c r="L50" s="72"/>
      <c r="M50" s="72"/>
      <c r="N50" s="7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72"/>
      <c r="K51" s="72"/>
      <c r="L51" s="72"/>
      <c r="M51" s="72"/>
      <c r="N51" s="7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ht="15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72"/>
      <c r="K52" s="72"/>
      <c r="L52" s="72"/>
      <c r="M52" s="72"/>
      <c r="N52" s="7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ht="15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72"/>
      <c r="K53" s="72"/>
      <c r="L53" s="72"/>
      <c r="M53" s="72"/>
      <c r="N53" s="7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ht="15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72"/>
      <c r="K54" s="72"/>
      <c r="L54" s="72"/>
      <c r="M54" s="72"/>
      <c r="N54" s="7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72"/>
      <c r="K55" s="72"/>
      <c r="L55" s="72"/>
      <c r="M55" s="72"/>
      <c r="N55" s="7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72"/>
      <c r="K56" s="72"/>
      <c r="L56" s="72"/>
      <c r="M56" s="72"/>
      <c r="N56" s="7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72"/>
      <c r="K57" s="72"/>
      <c r="L57" s="72"/>
      <c r="M57" s="72"/>
      <c r="N57" s="7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72"/>
      <c r="K58" s="72"/>
      <c r="L58" s="72"/>
      <c r="M58" s="72"/>
      <c r="N58" s="7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72"/>
      <c r="K59" s="72"/>
      <c r="L59" s="72"/>
      <c r="M59" s="72"/>
      <c r="N59" s="7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72"/>
      <c r="K60" s="72"/>
      <c r="L60" s="72"/>
      <c r="M60" s="72"/>
      <c r="N60" s="7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72"/>
      <c r="K61" s="72"/>
      <c r="L61" s="72"/>
      <c r="M61" s="72"/>
      <c r="N61" s="72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72"/>
      <c r="K62" s="72"/>
      <c r="L62" s="72"/>
      <c r="M62" s="72"/>
      <c r="N62" s="72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72"/>
      <c r="K63" s="72"/>
      <c r="L63" s="72"/>
      <c r="M63" s="72"/>
      <c r="N63" s="72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72"/>
      <c r="K64" s="72"/>
      <c r="L64" s="72"/>
      <c r="M64" s="72"/>
      <c r="N64" s="72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ht="15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72"/>
      <c r="K65" s="72"/>
      <c r="L65" s="72"/>
      <c r="M65" s="72"/>
      <c r="N65" s="72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15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72"/>
      <c r="K66" s="72"/>
      <c r="L66" s="72"/>
      <c r="M66" s="72"/>
      <c r="N66" s="72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5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72"/>
      <c r="K67" s="72"/>
      <c r="L67" s="72"/>
      <c r="M67" s="72"/>
      <c r="N67" s="72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ht="15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72"/>
      <c r="K68" s="72"/>
      <c r="L68" s="72"/>
      <c r="M68" s="72"/>
      <c r="N68" s="72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5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72"/>
      <c r="K69" s="72"/>
      <c r="L69" s="72"/>
      <c r="M69" s="72"/>
      <c r="N69" s="72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5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72"/>
      <c r="K70" s="72"/>
      <c r="L70" s="72"/>
      <c r="M70" s="72"/>
      <c r="N70" s="72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5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72"/>
      <c r="K71" s="72"/>
      <c r="L71" s="72"/>
      <c r="M71" s="72"/>
      <c r="N71" s="72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5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72"/>
      <c r="K72" s="72"/>
      <c r="L72" s="72"/>
      <c r="M72" s="72"/>
      <c r="N72" s="72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5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72"/>
      <c r="K73" s="72"/>
      <c r="L73" s="72"/>
      <c r="M73" s="72"/>
      <c r="N73" s="72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5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72"/>
      <c r="K74" s="72"/>
      <c r="L74" s="72"/>
      <c r="M74" s="72"/>
      <c r="N74" s="72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72"/>
      <c r="K75" s="72"/>
      <c r="L75" s="72"/>
      <c r="M75" s="72"/>
      <c r="N75" s="72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ht="15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72"/>
      <c r="K76" s="72"/>
      <c r="L76" s="72"/>
      <c r="M76" s="72"/>
      <c r="N76" s="72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72"/>
      <c r="K77" s="72"/>
      <c r="L77" s="72"/>
      <c r="M77" s="72"/>
      <c r="N77" s="72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72"/>
      <c r="K78" s="72"/>
      <c r="L78" s="72"/>
      <c r="M78" s="72"/>
      <c r="N78" s="72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72"/>
      <c r="K79" s="72"/>
      <c r="L79" s="72"/>
      <c r="M79" s="72"/>
      <c r="N79" s="72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72"/>
      <c r="K80" s="72"/>
      <c r="L80" s="72"/>
      <c r="M80" s="72"/>
      <c r="N80" s="7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72"/>
      <c r="K81" s="72"/>
      <c r="L81" s="72"/>
      <c r="M81" s="72"/>
      <c r="N81" s="7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72"/>
      <c r="K82" s="72"/>
      <c r="L82" s="72"/>
      <c r="M82" s="72"/>
      <c r="N82" s="7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72"/>
      <c r="K83" s="72"/>
      <c r="L83" s="72"/>
      <c r="M83" s="72"/>
      <c r="N83" s="72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72"/>
      <c r="K84" s="72"/>
      <c r="L84" s="72"/>
      <c r="M84" s="72"/>
      <c r="N84" s="72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72"/>
      <c r="K85" s="72"/>
      <c r="L85" s="72"/>
      <c r="M85" s="72"/>
      <c r="N85" s="72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72"/>
      <c r="K86" s="72"/>
      <c r="L86" s="72"/>
      <c r="M86" s="72"/>
      <c r="N86" s="72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72"/>
      <c r="K87" s="72"/>
      <c r="L87" s="72"/>
      <c r="M87" s="72"/>
      <c r="N87" s="72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72"/>
      <c r="K88" s="72"/>
      <c r="L88" s="72"/>
      <c r="M88" s="72"/>
      <c r="N88" s="72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72"/>
      <c r="K89" s="72"/>
      <c r="L89" s="72"/>
      <c r="M89" s="72"/>
      <c r="N89" s="72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72"/>
      <c r="K90" s="72"/>
      <c r="L90" s="72"/>
      <c r="M90" s="72"/>
      <c r="N90" s="72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72"/>
      <c r="K91" s="72"/>
      <c r="L91" s="72"/>
      <c r="M91" s="72"/>
      <c r="N91" s="72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72"/>
      <c r="K92" s="72"/>
      <c r="L92" s="72"/>
      <c r="M92" s="72"/>
      <c r="N92" s="72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72"/>
      <c r="K93" s="72"/>
      <c r="L93" s="72"/>
      <c r="M93" s="72"/>
      <c r="N93" s="72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72"/>
      <c r="K94" s="72"/>
      <c r="L94" s="72"/>
      <c r="M94" s="72"/>
      <c r="N94" s="72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72"/>
      <c r="K95" s="72"/>
      <c r="L95" s="72"/>
      <c r="M95" s="72"/>
      <c r="N95" s="72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72"/>
      <c r="K96" s="72"/>
      <c r="L96" s="72"/>
      <c r="M96" s="72"/>
      <c r="N96" s="72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72"/>
      <c r="K97" s="72"/>
      <c r="L97" s="72"/>
      <c r="M97" s="72"/>
      <c r="N97" s="72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72"/>
      <c r="K98" s="72"/>
      <c r="L98" s="72"/>
      <c r="M98" s="72"/>
      <c r="N98" s="72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72"/>
      <c r="K99" s="72"/>
      <c r="L99" s="72"/>
      <c r="M99" s="72"/>
      <c r="N99" s="72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72"/>
      <c r="K100" s="72"/>
      <c r="L100" s="72"/>
      <c r="M100" s="72"/>
      <c r="N100" s="72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</sheetData>
  <sheetProtection algorithmName="SHA-512" hashValue="h3evr1cWzEZ6DPB+Tuggm3fZVLlwT79DTf3mnn4MaBIkgVbsApeI9r1WUAdCaNh1Jx2OEIJWgQ+D/PexUezWcA==" saltValue="joQts4u76VUnT08ka89S/Q==" spinCount="100000" sheet="1" objects="1" scenarios="1"/>
  <mergeCells count="3">
    <mergeCell ref="A1:B1"/>
    <mergeCell ref="C1:F1"/>
    <mergeCell ref="G1:J1"/>
  </mergeCells>
  <conditionalFormatting sqref="A1:N2 A4:N22 B3:G3 J3:N3 A43:N100">
    <cfRule type="expression" dxfId="62" priority="1">
      <formula>MOD(ROW(),2)=0</formula>
    </cfRule>
  </conditionalFormatting>
  <conditionalFormatting sqref="A1:A2">
    <cfRule type="containsText" dxfId="61" priority="2" operator="containsText" text="Change">
      <formula>NOT(ISERROR(SEARCH(("Change"),(A1))))</formula>
    </cfRule>
  </conditionalFormatting>
  <conditionalFormatting sqref="A1:A2">
    <cfRule type="containsText" dxfId="60" priority="3" operator="containsText" text="delete">
      <formula>NOT(ISERROR(SEARCH(("delete"),(A1))))</formula>
    </cfRule>
  </conditionalFormatting>
  <conditionalFormatting sqref="A1:A2">
    <cfRule type="containsText" dxfId="59" priority="4" operator="containsText" text="ADD">
      <formula>NOT(ISERROR(SEARCH(("ADD"),(A1))))</formula>
    </cfRule>
  </conditionalFormatting>
  <conditionalFormatting sqref="A3">
    <cfRule type="expression" dxfId="58" priority="5">
      <formula>MOD(ROW(),2)=0</formula>
    </cfRule>
  </conditionalFormatting>
  <conditionalFormatting sqref="A3">
    <cfRule type="containsText" dxfId="57" priority="6" operator="containsText" text="Change">
      <formula>NOT(ISERROR(SEARCH(("Change"),(A3))))</formula>
    </cfRule>
  </conditionalFormatting>
  <conditionalFormatting sqref="A3">
    <cfRule type="containsText" dxfId="56" priority="7" operator="containsText" text="delete">
      <formula>NOT(ISERROR(SEARCH(("delete"),(A3))))</formula>
    </cfRule>
  </conditionalFormatting>
  <conditionalFormatting sqref="A3">
    <cfRule type="containsText" dxfId="55" priority="8" operator="containsText" text="ADD">
      <formula>NOT(ISERROR(SEARCH(("ADD"),(A3))))</formula>
    </cfRule>
  </conditionalFormatting>
  <conditionalFormatting sqref="H3:I3">
    <cfRule type="expression" dxfId="54" priority="9">
      <formula>MOD(ROW(),2)=0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All-Inclusive Equipment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Lists'!$A$2:$A$5</xm:f>
          </x14:formula1>
          <xm:sqref>A3</xm:sqref>
        </x14:dataValidation>
        <x14:dataValidation type="list" allowBlank="1" showErrorMessage="1">
          <x14:formula1>
            <xm:f>'Table Lists'!$AA$2:$AA$4</xm:f>
          </x14:formula1>
          <xm:sqref>H3</xm:sqref>
        </x14:dataValidation>
        <x14:dataValidation type="list" allowBlank="1" showErrorMessage="1">
          <x14:formula1>
            <xm:f>'Table Lists'!$AB$2:$AB$4</xm:f>
          </x14:formula1>
          <xm:sqref>I3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25" workbookViewId="0">
      <selection activeCell="I31" activeCellId="15" sqref="C1:E1 C3:F3 H1:K1 I3:K3 A8:K10 A11:K13 A14:K16 A17:K19 A20:K22 A26:K27 A29:D29 A31:D31 E29:H29 E31:H31 I29:K29 I31:K31"/>
    </sheetView>
  </sheetViews>
  <sheetFormatPr defaultColWidth="14.42578125" defaultRowHeight="15" customHeight="1" x14ac:dyDescent="0.25"/>
  <cols>
    <col min="1" max="1" width="8.85546875" customWidth="1"/>
    <col min="2" max="2" width="9.5703125" customWidth="1"/>
    <col min="3" max="3" width="8.85546875" customWidth="1"/>
    <col min="4" max="4" width="8.42578125" customWidth="1"/>
    <col min="5" max="6" width="8.85546875" customWidth="1"/>
    <col min="7" max="7" width="9.7109375" customWidth="1"/>
    <col min="8" max="8" width="6.42578125" customWidth="1"/>
    <col min="9" max="9" width="8.85546875" customWidth="1"/>
    <col min="10" max="10" width="8.7109375" customWidth="1"/>
    <col min="11" max="11" width="2.5703125" customWidth="1"/>
  </cols>
  <sheetData>
    <row r="1" spans="1:11" ht="19.5" customHeight="1" x14ac:dyDescent="0.25">
      <c r="A1" s="105" t="s">
        <v>69</v>
      </c>
      <c r="B1" s="106"/>
      <c r="C1" s="108"/>
      <c r="D1" s="109"/>
      <c r="E1" s="110"/>
      <c r="F1" s="107" t="s">
        <v>1</v>
      </c>
      <c r="G1" s="106"/>
      <c r="H1" s="108"/>
      <c r="I1" s="109"/>
      <c r="J1" s="109"/>
      <c r="K1" s="111"/>
    </row>
    <row r="2" spans="1:11" ht="1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9.5" customHeight="1" x14ac:dyDescent="0.25">
      <c r="A3" s="104" t="s">
        <v>2</v>
      </c>
      <c r="B3" s="98"/>
      <c r="C3" s="99"/>
      <c r="D3" s="101"/>
      <c r="E3" s="101"/>
      <c r="F3" s="100"/>
      <c r="G3" s="103" t="s">
        <v>3</v>
      </c>
      <c r="H3" s="98"/>
      <c r="I3" s="99"/>
      <c r="J3" s="101"/>
      <c r="K3" s="102"/>
    </row>
    <row r="4" spans="1:11" ht="19.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9.5" customHeight="1" x14ac:dyDescent="0.25">
      <c r="A5" s="178" t="s">
        <v>70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19.5" customHeight="1" x14ac:dyDescent="0.25">
      <c r="A6" s="116"/>
      <c r="B6" s="98"/>
      <c r="C6" s="98"/>
      <c r="D6" s="98"/>
      <c r="E6" s="98"/>
      <c r="F6" s="98"/>
      <c r="G6" s="98"/>
      <c r="H6" s="98"/>
      <c r="I6" s="98"/>
      <c r="J6" s="98"/>
      <c r="K6" s="181"/>
    </row>
    <row r="7" spans="1:11" ht="19.5" customHeight="1" x14ac:dyDescent="0.2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9.5" customHeight="1" x14ac:dyDescent="0.2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19.5" customHeight="1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9.5" customHeight="1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7"/>
    </row>
    <row r="11" spans="1:11" ht="19.5" customHeight="1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19.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9.5" customHeight="1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7"/>
    </row>
    <row r="14" spans="1:11" ht="19.5" customHeight="1" x14ac:dyDescent="0.2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19.5" customHeight="1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4"/>
    </row>
    <row r="16" spans="1:11" ht="19.5" customHeight="1" x14ac:dyDescent="0.2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7"/>
    </row>
    <row r="17" spans="1:11" ht="19.5" customHeight="1" x14ac:dyDescent="0.25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1"/>
    </row>
    <row r="18" spans="1:11" ht="19.5" customHeight="1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ht="19.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7"/>
    </row>
    <row r="20" spans="1:11" ht="19.5" customHeight="1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19.5" customHeight="1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4"/>
    </row>
    <row r="22" spans="1:11" ht="19.5" customHeight="1" x14ac:dyDescent="0.2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19.5" customHeight="1" x14ac:dyDescent="0.25">
      <c r="A23" s="185" t="s">
        <v>23</v>
      </c>
      <c r="B23" s="98"/>
      <c r="C23" s="98"/>
      <c r="D23" s="181"/>
      <c r="E23" s="185" t="s">
        <v>24</v>
      </c>
      <c r="F23" s="98"/>
      <c r="G23" s="98"/>
      <c r="H23" s="98"/>
      <c r="I23" s="98"/>
      <c r="J23" s="98"/>
      <c r="K23" s="181"/>
    </row>
    <row r="24" spans="1:11" ht="19.5" customHeight="1" x14ac:dyDescent="0.25">
      <c r="A24" s="133"/>
      <c r="B24" s="134"/>
      <c r="C24" s="134"/>
      <c r="D24" s="135"/>
      <c r="E24" s="133"/>
      <c r="F24" s="134"/>
      <c r="G24" s="134"/>
      <c r="H24" s="134"/>
      <c r="I24" s="134"/>
      <c r="J24" s="134"/>
      <c r="K24" s="135"/>
    </row>
    <row r="25" spans="1:11" ht="29.25" customHeight="1" x14ac:dyDescent="0.25">
      <c r="A25" s="129" t="s">
        <v>71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30"/>
    </row>
    <row r="26" spans="1:11" ht="12.7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9.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9.5" customHeight="1" x14ac:dyDescent="0.25">
      <c r="A28" s="137" t="s">
        <v>26</v>
      </c>
      <c r="B28" s="122"/>
      <c r="C28" s="122"/>
      <c r="D28" s="122"/>
      <c r="E28" s="121" t="s">
        <v>27</v>
      </c>
      <c r="F28" s="122"/>
      <c r="G28" s="122"/>
      <c r="H28" s="122"/>
      <c r="I28" s="121" t="s">
        <v>28</v>
      </c>
      <c r="J28" s="122"/>
      <c r="K28" s="130"/>
    </row>
    <row r="29" spans="1:11" ht="19.5" customHeight="1" x14ac:dyDescent="0.25">
      <c r="A29" s="148"/>
      <c r="B29" s="101"/>
      <c r="C29" s="101"/>
      <c r="D29" s="100"/>
      <c r="E29" s="99"/>
      <c r="F29" s="101"/>
      <c r="G29" s="101"/>
      <c r="H29" s="100"/>
      <c r="I29" s="99"/>
      <c r="J29" s="101"/>
      <c r="K29" s="102"/>
    </row>
    <row r="30" spans="1:11" ht="19.5" customHeight="1" x14ac:dyDescent="0.25">
      <c r="A30" s="149" t="s">
        <v>29</v>
      </c>
      <c r="B30" s="139"/>
      <c r="C30" s="139"/>
      <c r="D30" s="139"/>
      <c r="E30" s="138" t="s">
        <v>30</v>
      </c>
      <c r="F30" s="139"/>
      <c r="G30" s="139"/>
      <c r="H30" s="139"/>
      <c r="I30" s="138" t="s">
        <v>28</v>
      </c>
      <c r="J30" s="139"/>
      <c r="K30" s="140"/>
    </row>
    <row r="31" spans="1:11" ht="19.5" customHeight="1" x14ac:dyDescent="0.25">
      <c r="A31" s="117"/>
      <c r="B31" s="118"/>
      <c r="C31" s="118"/>
      <c r="D31" s="119"/>
      <c r="E31" s="120"/>
      <c r="F31" s="118"/>
      <c r="G31" s="118"/>
      <c r="H31" s="119"/>
      <c r="I31" s="120"/>
      <c r="J31" s="118"/>
      <c r="K31" s="136"/>
    </row>
    <row r="32" spans="1:11" ht="19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 algorithmName="SHA-512" hashValue="fRrKvrxSbIlt3W9+C0FtPA/DXeDawiWCw4sgUETONf6aB7qZkQXOxez+hF7b5QQtPT6NY29hQIXgn9k0xSfLhA==" saltValue="E2+jZ9wkpzgfSJc1Ces+Dg==" spinCount="100000" sheet="1" objects="1" scenarios="1"/>
  <mergeCells count="30">
    <mergeCell ref="E23:K24"/>
    <mergeCell ref="A25:K25"/>
    <mergeCell ref="E29:H29"/>
    <mergeCell ref="I29:K29"/>
    <mergeCell ref="A28:D28"/>
    <mergeCell ref="E28:H28"/>
    <mergeCell ref="I28:K28"/>
    <mergeCell ref="A29:D29"/>
    <mergeCell ref="A30:D30"/>
    <mergeCell ref="E30:H30"/>
    <mergeCell ref="I30:K30"/>
    <mergeCell ref="A31:D31"/>
    <mergeCell ref="E31:H31"/>
    <mergeCell ref="I31:K31"/>
    <mergeCell ref="A26:K27"/>
    <mergeCell ref="A1:B1"/>
    <mergeCell ref="C1:E1"/>
    <mergeCell ref="A17:K19"/>
    <mergeCell ref="F1:G1"/>
    <mergeCell ref="H1:K1"/>
    <mergeCell ref="A3:B3"/>
    <mergeCell ref="C3:F3"/>
    <mergeCell ref="G3:H3"/>
    <mergeCell ref="I3:K3"/>
    <mergeCell ref="A5:K7"/>
    <mergeCell ref="A8:K10"/>
    <mergeCell ref="A11:K13"/>
    <mergeCell ref="A14:K16"/>
    <mergeCell ref="A20:K22"/>
    <mergeCell ref="A23:D24"/>
  </mergeCells>
  <printOptions horizontalCentered="1"/>
  <pageMargins left="0.7" right="0.7" top="1.5" bottom="0.75" header="0" footer="0"/>
  <pageSetup orientation="portrait" r:id="rId1"/>
  <headerFooter>
    <oddHeader>&amp;CArizona Department of Forestry and Fire Management Cooperative Fire Rate Agreement Amendment Page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22" workbookViewId="0">
      <selection activeCell="I31" activeCellId="15" sqref="C1:E1 C3:F3 H1:K1 I3:K3 A8:K10 A11:K13 A14:K16 A17:K19 A20:K22 A26:K27 A29:D29 A31:D31 E31:H31 E29:H29 I29:K29 I31:K31"/>
    </sheetView>
  </sheetViews>
  <sheetFormatPr defaultColWidth="14.42578125" defaultRowHeight="15" customHeight="1" x14ac:dyDescent="0.25"/>
  <cols>
    <col min="1" max="1" width="8.85546875" customWidth="1"/>
    <col min="2" max="2" width="9.5703125" customWidth="1"/>
    <col min="3" max="3" width="8.85546875" customWidth="1"/>
    <col min="4" max="4" width="8.42578125" customWidth="1"/>
    <col min="5" max="6" width="8.85546875" customWidth="1"/>
    <col min="7" max="7" width="9.7109375" customWidth="1"/>
    <col min="8" max="8" width="6.42578125" customWidth="1"/>
    <col min="9" max="9" width="8.85546875" customWidth="1"/>
    <col min="10" max="10" width="8.7109375" customWidth="1"/>
    <col min="11" max="11" width="2.5703125" customWidth="1"/>
  </cols>
  <sheetData>
    <row r="1" spans="1:11" ht="19.5" customHeight="1" x14ac:dyDescent="0.25">
      <c r="A1" s="105" t="s">
        <v>69</v>
      </c>
      <c r="B1" s="106"/>
      <c r="C1" s="108"/>
      <c r="D1" s="109"/>
      <c r="E1" s="110"/>
      <c r="F1" s="107" t="s">
        <v>1</v>
      </c>
      <c r="G1" s="106"/>
      <c r="H1" s="108"/>
      <c r="I1" s="109"/>
      <c r="J1" s="109"/>
      <c r="K1" s="111"/>
    </row>
    <row r="2" spans="1:11" ht="1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9.5" customHeight="1" x14ac:dyDescent="0.25">
      <c r="A3" s="104" t="s">
        <v>2</v>
      </c>
      <c r="B3" s="98"/>
      <c r="C3" s="99"/>
      <c r="D3" s="101"/>
      <c r="E3" s="101"/>
      <c r="F3" s="100"/>
      <c r="G3" s="103" t="s">
        <v>3</v>
      </c>
      <c r="H3" s="98"/>
      <c r="I3" s="99"/>
      <c r="J3" s="101"/>
      <c r="K3" s="102"/>
    </row>
    <row r="4" spans="1:11" ht="19.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9.5" customHeight="1" x14ac:dyDescent="0.25">
      <c r="A5" s="178" t="s">
        <v>70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19.5" customHeight="1" x14ac:dyDescent="0.25">
      <c r="A6" s="116"/>
      <c r="B6" s="98"/>
      <c r="C6" s="98"/>
      <c r="D6" s="98"/>
      <c r="E6" s="98"/>
      <c r="F6" s="98"/>
      <c r="G6" s="98"/>
      <c r="H6" s="98"/>
      <c r="I6" s="98"/>
      <c r="J6" s="98"/>
      <c r="K6" s="181"/>
    </row>
    <row r="7" spans="1:11" ht="19.5" customHeight="1" x14ac:dyDescent="0.2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9.5" customHeight="1" x14ac:dyDescent="0.2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19.5" customHeight="1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9.5" customHeight="1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7"/>
    </row>
    <row r="11" spans="1:11" ht="19.5" customHeight="1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19.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9.5" customHeight="1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7"/>
    </row>
    <row r="14" spans="1:11" ht="19.5" customHeight="1" x14ac:dyDescent="0.2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19.5" customHeight="1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4"/>
    </row>
    <row r="16" spans="1:11" ht="19.5" customHeight="1" x14ac:dyDescent="0.2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7"/>
    </row>
    <row r="17" spans="1:11" ht="19.5" customHeight="1" x14ac:dyDescent="0.25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1"/>
    </row>
    <row r="18" spans="1:11" ht="19.5" customHeight="1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ht="19.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7"/>
    </row>
    <row r="20" spans="1:11" ht="19.5" customHeight="1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19.5" customHeight="1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4"/>
    </row>
    <row r="22" spans="1:11" ht="19.5" customHeight="1" x14ac:dyDescent="0.2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19.5" customHeight="1" x14ac:dyDescent="0.25">
      <c r="A23" s="185" t="s">
        <v>23</v>
      </c>
      <c r="B23" s="98"/>
      <c r="C23" s="98"/>
      <c r="D23" s="181"/>
      <c r="E23" s="185" t="s">
        <v>24</v>
      </c>
      <c r="F23" s="98"/>
      <c r="G23" s="98"/>
      <c r="H23" s="98"/>
      <c r="I23" s="98"/>
      <c r="J23" s="98"/>
      <c r="K23" s="181"/>
    </row>
    <row r="24" spans="1:11" ht="19.5" customHeight="1" x14ac:dyDescent="0.25">
      <c r="A24" s="133"/>
      <c r="B24" s="134"/>
      <c r="C24" s="134"/>
      <c r="D24" s="135"/>
      <c r="E24" s="133"/>
      <c r="F24" s="134"/>
      <c r="G24" s="134"/>
      <c r="H24" s="134"/>
      <c r="I24" s="134"/>
      <c r="J24" s="134"/>
      <c r="K24" s="135"/>
    </row>
    <row r="25" spans="1:11" ht="29.25" customHeight="1" x14ac:dyDescent="0.25">
      <c r="A25" s="129" t="s">
        <v>72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30"/>
    </row>
    <row r="26" spans="1:11" ht="12.7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9.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9.5" customHeight="1" x14ac:dyDescent="0.25">
      <c r="A28" s="137" t="s">
        <v>26</v>
      </c>
      <c r="B28" s="122"/>
      <c r="C28" s="122"/>
      <c r="D28" s="122"/>
      <c r="E28" s="121" t="s">
        <v>27</v>
      </c>
      <c r="F28" s="122"/>
      <c r="G28" s="122"/>
      <c r="H28" s="122"/>
      <c r="I28" s="121" t="s">
        <v>28</v>
      </c>
      <c r="J28" s="122"/>
      <c r="K28" s="130"/>
    </row>
    <row r="29" spans="1:11" ht="19.5" customHeight="1" x14ac:dyDescent="0.25">
      <c r="A29" s="148"/>
      <c r="B29" s="101"/>
      <c r="C29" s="101"/>
      <c r="D29" s="100"/>
      <c r="E29" s="99"/>
      <c r="F29" s="101"/>
      <c r="G29" s="101"/>
      <c r="H29" s="100"/>
      <c r="I29" s="99"/>
      <c r="J29" s="101"/>
      <c r="K29" s="102"/>
    </row>
    <row r="30" spans="1:11" ht="19.5" customHeight="1" x14ac:dyDescent="0.25">
      <c r="A30" s="149" t="s">
        <v>29</v>
      </c>
      <c r="B30" s="139"/>
      <c r="C30" s="139"/>
      <c r="D30" s="139"/>
      <c r="E30" s="138" t="s">
        <v>30</v>
      </c>
      <c r="F30" s="139"/>
      <c r="G30" s="139"/>
      <c r="H30" s="139"/>
      <c r="I30" s="138" t="s">
        <v>28</v>
      </c>
      <c r="J30" s="139"/>
      <c r="K30" s="140"/>
    </row>
    <row r="31" spans="1:11" ht="19.5" customHeight="1" x14ac:dyDescent="0.25">
      <c r="A31" s="117"/>
      <c r="B31" s="118"/>
      <c r="C31" s="118"/>
      <c r="D31" s="119"/>
      <c r="E31" s="120"/>
      <c r="F31" s="118"/>
      <c r="G31" s="118"/>
      <c r="H31" s="119"/>
      <c r="I31" s="120"/>
      <c r="J31" s="118"/>
      <c r="K31" s="136"/>
    </row>
    <row r="32" spans="1:11" ht="19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 algorithmName="SHA-512" hashValue="/KcOU3GEtHHK/e7S1FlCarpkQz8jsvKF/3293BNTN3PmoiudbdzkiIoOdKrRKzigsCJbk6s+NFtCT6ZmEtovgw==" saltValue="gIPFyfdg+YxZOXYOPtEeKQ==" spinCount="100000" sheet="1" objects="1" scenarios="1"/>
  <mergeCells count="30">
    <mergeCell ref="A31:D31"/>
    <mergeCell ref="E31:H31"/>
    <mergeCell ref="I31:K31"/>
    <mergeCell ref="A29:D29"/>
    <mergeCell ref="E29:H29"/>
    <mergeCell ref="I29:K29"/>
    <mergeCell ref="A30:D30"/>
    <mergeCell ref="E30:H30"/>
    <mergeCell ref="I30:K30"/>
    <mergeCell ref="A28:D28"/>
    <mergeCell ref="E28:H28"/>
    <mergeCell ref="I28:K28"/>
    <mergeCell ref="A26:K27"/>
    <mergeCell ref="A20:K22"/>
    <mergeCell ref="A23:D24"/>
    <mergeCell ref="E23:K24"/>
    <mergeCell ref="A25:K25"/>
    <mergeCell ref="A1:B1"/>
    <mergeCell ref="C1:E1"/>
    <mergeCell ref="A17:K19"/>
    <mergeCell ref="F1:G1"/>
    <mergeCell ref="H1:K1"/>
    <mergeCell ref="A3:B3"/>
    <mergeCell ref="C3:F3"/>
    <mergeCell ref="G3:H3"/>
    <mergeCell ref="I3:K3"/>
    <mergeCell ref="A5:K7"/>
    <mergeCell ref="A8:K10"/>
    <mergeCell ref="A11:K13"/>
    <mergeCell ref="A14:K16"/>
  </mergeCells>
  <printOptions horizontalCentered="1"/>
  <pageMargins left="0.7" right="0.7" top="1.5" bottom="0.75" header="0" footer="0"/>
  <pageSetup orientation="portrait" r:id="rId1"/>
  <headerFooter>
    <oddHeader>&amp;CArizona Department of Forestry and Fire Management Cooperative Fire Rate Agreement Amendment Page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Normal="100" workbookViewId="0">
      <selection activeCell="N26" sqref="N26"/>
    </sheetView>
  </sheetViews>
  <sheetFormatPr defaultColWidth="14.42578125" defaultRowHeight="15" customHeight="1" x14ac:dyDescent="0.25"/>
  <cols>
    <col min="1" max="1" width="8.85546875" customWidth="1"/>
    <col min="2" max="2" width="9.5703125" customWidth="1"/>
    <col min="3" max="3" width="8.85546875" customWidth="1"/>
    <col min="4" max="4" width="8.42578125" customWidth="1"/>
    <col min="5" max="6" width="8.85546875" customWidth="1"/>
    <col min="7" max="7" width="9.7109375" customWidth="1"/>
    <col min="8" max="8" width="6.42578125" customWidth="1"/>
    <col min="9" max="9" width="8.85546875" customWidth="1"/>
    <col min="10" max="10" width="8.7109375" customWidth="1"/>
    <col min="11" max="11" width="2.5703125" customWidth="1"/>
  </cols>
  <sheetData>
    <row r="1" spans="1:11" ht="19.5" customHeight="1" x14ac:dyDescent="0.25">
      <c r="A1" s="105" t="s">
        <v>69</v>
      </c>
      <c r="B1" s="106"/>
      <c r="C1" s="108"/>
      <c r="D1" s="109"/>
      <c r="E1" s="110"/>
      <c r="F1" s="107" t="s">
        <v>1</v>
      </c>
      <c r="G1" s="106"/>
      <c r="H1" s="108"/>
      <c r="I1" s="109"/>
      <c r="J1" s="109"/>
      <c r="K1" s="111"/>
    </row>
    <row r="2" spans="1:11" ht="1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9.5" customHeight="1" x14ac:dyDescent="0.25">
      <c r="A3" s="104" t="s">
        <v>2</v>
      </c>
      <c r="B3" s="98"/>
      <c r="C3" s="99"/>
      <c r="D3" s="101"/>
      <c r="E3" s="101"/>
      <c r="F3" s="100"/>
      <c r="G3" s="103" t="s">
        <v>3</v>
      </c>
      <c r="H3" s="98"/>
      <c r="I3" s="99"/>
      <c r="J3" s="101"/>
      <c r="K3" s="102"/>
    </row>
    <row r="4" spans="1:11" ht="19.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9.5" customHeight="1" x14ac:dyDescent="0.25">
      <c r="A5" s="178" t="s">
        <v>70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19.5" customHeight="1" x14ac:dyDescent="0.25">
      <c r="A6" s="116"/>
      <c r="B6" s="98"/>
      <c r="C6" s="98"/>
      <c r="D6" s="98"/>
      <c r="E6" s="98"/>
      <c r="F6" s="98"/>
      <c r="G6" s="98"/>
      <c r="H6" s="98"/>
      <c r="I6" s="98"/>
      <c r="J6" s="98"/>
      <c r="K6" s="181"/>
    </row>
    <row r="7" spans="1:11" ht="19.5" customHeight="1" x14ac:dyDescent="0.2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9.5" customHeight="1" x14ac:dyDescent="0.2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19.5" customHeight="1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9.5" customHeight="1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7"/>
    </row>
    <row r="11" spans="1:11" ht="19.5" customHeight="1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19.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9.5" customHeight="1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7"/>
    </row>
    <row r="14" spans="1:11" ht="19.5" customHeight="1" x14ac:dyDescent="0.2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19.5" customHeight="1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4"/>
    </row>
    <row r="16" spans="1:11" ht="19.5" customHeight="1" x14ac:dyDescent="0.2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7"/>
    </row>
    <row r="17" spans="1:11" ht="19.5" customHeight="1" x14ac:dyDescent="0.25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1"/>
    </row>
    <row r="18" spans="1:11" ht="19.5" customHeight="1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ht="19.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7"/>
    </row>
    <row r="20" spans="1:11" ht="19.5" customHeight="1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19.5" customHeight="1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4"/>
    </row>
    <row r="22" spans="1:11" ht="19.5" customHeight="1" x14ac:dyDescent="0.2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19.5" customHeight="1" x14ac:dyDescent="0.25">
      <c r="A23" s="185" t="s">
        <v>23</v>
      </c>
      <c r="B23" s="98"/>
      <c r="C23" s="98"/>
      <c r="D23" s="181"/>
      <c r="E23" s="185" t="s">
        <v>24</v>
      </c>
      <c r="F23" s="98"/>
      <c r="G23" s="98"/>
      <c r="H23" s="98"/>
      <c r="I23" s="98"/>
      <c r="J23" s="98"/>
      <c r="K23" s="181"/>
    </row>
    <row r="24" spans="1:11" ht="19.5" customHeight="1" x14ac:dyDescent="0.25">
      <c r="A24" s="133"/>
      <c r="B24" s="134"/>
      <c r="C24" s="134"/>
      <c r="D24" s="135"/>
      <c r="E24" s="133"/>
      <c r="F24" s="134"/>
      <c r="G24" s="134"/>
      <c r="H24" s="134"/>
      <c r="I24" s="134"/>
      <c r="J24" s="134"/>
      <c r="K24" s="135"/>
    </row>
    <row r="25" spans="1:11" ht="29.25" customHeight="1" x14ac:dyDescent="0.25">
      <c r="A25" s="129" t="s">
        <v>73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30"/>
    </row>
    <row r="26" spans="1:11" ht="12.7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9.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9.5" customHeight="1" x14ac:dyDescent="0.25">
      <c r="A28" s="137" t="s">
        <v>26</v>
      </c>
      <c r="B28" s="122"/>
      <c r="C28" s="122"/>
      <c r="D28" s="122"/>
      <c r="E28" s="121" t="s">
        <v>27</v>
      </c>
      <c r="F28" s="122"/>
      <c r="G28" s="122"/>
      <c r="H28" s="122"/>
      <c r="I28" s="121" t="s">
        <v>28</v>
      </c>
      <c r="J28" s="122"/>
      <c r="K28" s="130"/>
    </row>
    <row r="29" spans="1:11" ht="19.5" customHeight="1" x14ac:dyDescent="0.25">
      <c r="A29" s="148"/>
      <c r="B29" s="101"/>
      <c r="C29" s="101"/>
      <c r="D29" s="100"/>
      <c r="E29" s="99"/>
      <c r="F29" s="101"/>
      <c r="G29" s="101"/>
      <c r="H29" s="100"/>
      <c r="I29" s="99"/>
      <c r="J29" s="101"/>
      <c r="K29" s="102"/>
    </row>
    <row r="30" spans="1:11" ht="19.5" customHeight="1" x14ac:dyDescent="0.25">
      <c r="A30" s="149" t="s">
        <v>29</v>
      </c>
      <c r="B30" s="139"/>
      <c r="C30" s="139"/>
      <c r="D30" s="139"/>
      <c r="E30" s="138" t="s">
        <v>30</v>
      </c>
      <c r="F30" s="139"/>
      <c r="G30" s="139"/>
      <c r="H30" s="139"/>
      <c r="I30" s="138" t="s">
        <v>28</v>
      </c>
      <c r="J30" s="139"/>
      <c r="K30" s="140"/>
    </row>
    <row r="31" spans="1:11" ht="19.5" customHeight="1" x14ac:dyDescent="0.25">
      <c r="A31" s="117"/>
      <c r="B31" s="118"/>
      <c r="C31" s="118"/>
      <c r="D31" s="119"/>
      <c r="E31" s="120"/>
      <c r="F31" s="118"/>
      <c r="G31" s="118"/>
      <c r="H31" s="119"/>
      <c r="I31" s="120"/>
      <c r="J31" s="118"/>
      <c r="K31" s="136"/>
    </row>
    <row r="32" spans="1:11" ht="19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 algorithmName="SHA-512" hashValue="2PT0+hvLVmRNj/1CpaH5Ua0/cJep0REOzAe0Jq9PGABPBtG0MD+2aeRceKRWuLkucaXMHrrsrGtcOHUBZbh3OQ==" saltValue="+EdpV49PvP4a6wv/d3t/kA==" spinCount="100000" sheet="1" objects="1" scenarios="1"/>
  <mergeCells count="30">
    <mergeCell ref="A31:D31"/>
    <mergeCell ref="E31:H31"/>
    <mergeCell ref="I31:K31"/>
    <mergeCell ref="A29:D29"/>
    <mergeCell ref="E29:H29"/>
    <mergeCell ref="I29:K29"/>
    <mergeCell ref="A30:D30"/>
    <mergeCell ref="E30:H30"/>
    <mergeCell ref="I30:K30"/>
    <mergeCell ref="A28:D28"/>
    <mergeCell ref="E28:H28"/>
    <mergeCell ref="I28:K28"/>
    <mergeCell ref="A26:K27"/>
    <mergeCell ref="A20:K22"/>
    <mergeCell ref="A23:D24"/>
    <mergeCell ref="E23:K24"/>
    <mergeCell ref="A25:K25"/>
    <mergeCell ref="A1:B1"/>
    <mergeCell ref="C1:E1"/>
    <mergeCell ref="A17:K19"/>
    <mergeCell ref="F1:G1"/>
    <mergeCell ref="H1:K1"/>
    <mergeCell ref="A3:B3"/>
    <mergeCell ref="C3:F3"/>
    <mergeCell ref="G3:H3"/>
    <mergeCell ref="I3:K3"/>
    <mergeCell ref="A5:K7"/>
    <mergeCell ref="A8:K10"/>
    <mergeCell ref="A11:K13"/>
    <mergeCell ref="A14:K16"/>
  </mergeCells>
  <printOptions horizontalCentered="1"/>
  <pageMargins left="0.7" right="0.7" top="1.5" bottom="0.75" header="0" footer="0"/>
  <pageSetup orientation="portrait" r:id="rId1"/>
  <headerFooter>
    <oddHeader>&amp;CArizona Department of Forestry and Fire Management Cooperative Fire Rate Agreement Amendment Page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24" workbookViewId="0">
      <selection activeCell="L30" sqref="L30"/>
    </sheetView>
  </sheetViews>
  <sheetFormatPr defaultColWidth="14.42578125" defaultRowHeight="15" customHeight="1" x14ac:dyDescent="0.25"/>
  <cols>
    <col min="1" max="1" width="8.85546875" customWidth="1"/>
    <col min="2" max="2" width="9.5703125" customWidth="1"/>
    <col min="3" max="3" width="8.85546875" customWidth="1"/>
    <col min="4" max="4" width="8.42578125" customWidth="1"/>
    <col min="5" max="6" width="8.85546875" customWidth="1"/>
    <col min="7" max="7" width="9.7109375" customWidth="1"/>
    <col min="8" max="8" width="6.42578125" customWidth="1"/>
    <col min="9" max="9" width="8.85546875" customWidth="1"/>
    <col min="10" max="10" width="8.7109375" customWidth="1"/>
    <col min="11" max="11" width="2.5703125" customWidth="1"/>
  </cols>
  <sheetData>
    <row r="1" spans="1:11" ht="19.5" customHeight="1" x14ac:dyDescent="0.25">
      <c r="A1" s="105" t="s">
        <v>69</v>
      </c>
      <c r="B1" s="106"/>
      <c r="C1" s="108"/>
      <c r="D1" s="109"/>
      <c r="E1" s="110"/>
      <c r="F1" s="107" t="s">
        <v>1</v>
      </c>
      <c r="G1" s="106"/>
      <c r="H1" s="108"/>
      <c r="I1" s="109"/>
      <c r="J1" s="109"/>
      <c r="K1" s="111"/>
    </row>
    <row r="2" spans="1:11" ht="1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9.5" customHeight="1" x14ac:dyDescent="0.25">
      <c r="A3" s="104" t="s">
        <v>2</v>
      </c>
      <c r="B3" s="98"/>
      <c r="C3" s="99"/>
      <c r="D3" s="101"/>
      <c r="E3" s="101"/>
      <c r="F3" s="100"/>
      <c r="G3" s="103" t="s">
        <v>3</v>
      </c>
      <c r="H3" s="98"/>
      <c r="I3" s="99"/>
      <c r="J3" s="101"/>
      <c r="K3" s="102"/>
    </row>
    <row r="4" spans="1:11" ht="19.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9.5" customHeight="1" x14ac:dyDescent="0.25">
      <c r="A5" s="178" t="s">
        <v>70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19.5" customHeight="1" x14ac:dyDescent="0.25">
      <c r="A6" s="116"/>
      <c r="B6" s="98"/>
      <c r="C6" s="98"/>
      <c r="D6" s="98"/>
      <c r="E6" s="98"/>
      <c r="F6" s="98"/>
      <c r="G6" s="98"/>
      <c r="H6" s="98"/>
      <c r="I6" s="98"/>
      <c r="J6" s="98"/>
      <c r="K6" s="181"/>
    </row>
    <row r="7" spans="1:11" ht="19.5" customHeight="1" x14ac:dyDescent="0.2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9.5" customHeight="1" x14ac:dyDescent="0.2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19.5" customHeight="1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9.5" customHeight="1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7"/>
    </row>
    <row r="11" spans="1:11" ht="19.5" customHeight="1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19.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9.5" customHeight="1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7"/>
    </row>
    <row r="14" spans="1:11" ht="19.5" customHeight="1" x14ac:dyDescent="0.2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19.5" customHeight="1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4"/>
    </row>
    <row r="16" spans="1:11" ht="19.5" customHeight="1" x14ac:dyDescent="0.2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7"/>
    </row>
    <row r="17" spans="1:11" ht="19.5" customHeight="1" x14ac:dyDescent="0.25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1"/>
    </row>
    <row r="18" spans="1:11" ht="19.5" customHeight="1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ht="19.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7"/>
    </row>
    <row r="20" spans="1:11" ht="19.5" customHeight="1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19.5" customHeight="1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4"/>
    </row>
    <row r="22" spans="1:11" ht="19.5" customHeight="1" x14ac:dyDescent="0.2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19.5" customHeight="1" x14ac:dyDescent="0.25">
      <c r="A23" s="185" t="s">
        <v>23</v>
      </c>
      <c r="B23" s="98"/>
      <c r="C23" s="98"/>
      <c r="D23" s="181"/>
      <c r="E23" s="185" t="s">
        <v>24</v>
      </c>
      <c r="F23" s="98"/>
      <c r="G23" s="98"/>
      <c r="H23" s="98"/>
      <c r="I23" s="98"/>
      <c r="J23" s="98"/>
      <c r="K23" s="181"/>
    </row>
    <row r="24" spans="1:11" ht="19.5" customHeight="1" x14ac:dyDescent="0.25">
      <c r="A24" s="133"/>
      <c r="B24" s="134"/>
      <c r="C24" s="134"/>
      <c r="D24" s="135"/>
      <c r="E24" s="133"/>
      <c r="F24" s="134"/>
      <c r="G24" s="134"/>
      <c r="H24" s="134"/>
      <c r="I24" s="134"/>
      <c r="J24" s="134"/>
      <c r="K24" s="135"/>
    </row>
    <row r="25" spans="1:11" ht="29.25" customHeight="1" x14ac:dyDescent="0.25">
      <c r="A25" s="129" t="s">
        <v>74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30"/>
    </row>
    <row r="26" spans="1:11" ht="12.7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9.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9.5" customHeight="1" x14ac:dyDescent="0.25">
      <c r="A28" s="137" t="s">
        <v>26</v>
      </c>
      <c r="B28" s="122"/>
      <c r="C28" s="122"/>
      <c r="D28" s="122"/>
      <c r="E28" s="121" t="s">
        <v>27</v>
      </c>
      <c r="F28" s="122"/>
      <c r="G28" s="122"/>
      <c r="H28" s="122"/>
      <c r="I28" s="121" t="s">
        <v>28</v>
      </c>
      <c r="J28" s="122"/>
      <c r="K28" s="130"/>
    </row>
    <row r="29" spans="1:11" ht="19.5" customHeight="1" x14ac:dyDescent="0.25">
      <c r="A29" s="148"/>
      <c r="B29" s="101"/>
      <c r="C29" s="101"/>
      <c r="D29" s="100"/>
      <c r="E29" s="99"/>
      <c r="F29" s="101"/>
      <c r="G29" s="101"/>
      <c r="H29" s="100"/>
      <c r="I29" s="99"/>
      <c r="J29" s="101"/>
      <c r="K29" s="102"/>
    </row>
    <row r="30" spans="1:11" ht="19.5" customHeight="1" x14ac:dyDescent="0.25">
      <c r="A30" s="149" t="s">
        <v>29</v>
      </c>
      <c r="B30" s="139"/>
      <c r="C30" s="139"/>
      <c r="D30" s="139"/>
      <c r="E30" s="138" t="s">
        <v>30</v>
      </c>
      <c r="F30" s="139"/>
      <c r="G30" s="139"/>
      <c r="H30" s="139"/>
      <c r="I30" s="138" t="s">
        <v>28</v>
      </c>
      <c r="J30" s="139"/>
      <c r="K30" s="140"/>
    </row>
    <row r="31" spans="1:11" ht="19.5" customHeight="1" x14ac:dyDescent="0.25">
      <c r="A31" s="117"/>
      <c r="B31" s="118"/>
      <c r="C31" s="118"/>
      <c r="D31" s="119"/>
      <c r="E31" s="120"/>
      <c r="F31" s="118"/>
      <c r="G31" s="118"/>
      <c r="H31" s="119"/>
      <c r="I31" s="120"/>
      <c r="J31" s="118"/>
      <c r="K31" s="136"/>
    </row>
    <row r="32" spans="1:11" ht="19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 algorithmName="SHA-512" hashValue="GjcC80y+3l7uMOB6ZuaPqdgTJcz8xmpF8jd/YNjX+VNB2TaYQeGPEPZPwtSWK1v1/eR9kP/jW9WtXgYCbK3B9A==" saltValue="Y2bEjqUwcFe+yjoGq09+3g==" spinCount="100000" sheet="1" objects="1" scenarios="1"/>
  <mergeCells count="30">
    <mergeCell ref="A31:D31"/>
    <mergeCell ref="E31:H31"/>
    <mergeCell ref="I31:K31"/>
    <mergeCell ref="A29:D29"/>
    <mergeCell ref="E29:H29"/>
    <mergeCell ref="I29:K29"/>
    <mergeCell ref="A30:D30"/>
    <mergeCell ref="E30:H30"/>
    <mergeCell ref="I30:K30"/>
    <mergeCell ref="A28:D28"/>
    <mergeCell ref="E28:H28"/>
    <mergeCell ref="I28:K28"/>
    <mergeCell ref="A26:K27"/>
    <mergeCell ref="A20:K22"/>
    <mergeCell ref="A23:D24"/>
    <mergeCell ref="E23:K24"/>
    <mergeCell ref="A25:K25"/>
    <mergeCell ref="A1:B1"/>
    <mergeCell ref="C1:E1"/>
    <mergeCell ref="A17:K19"/>
    <mergeCell ref="F1:G1"/>
    <mergeCell ref="H1:K1"/>
    <mergeCell ref="A3:B3"/>
    <mergeCell ref="C3:F3"/>
    <mergeCell ref="G3:H3"/>
    <mergeCell ref="I3:K3"/>
    <mergeCell ref="A5:K7"/>
    <mergeCell ref="A8:K10"/>
    <mergeCell ref="A11:K13"/>
    <mergeCell ref="A14:K16"/>
  </mergeCells>
  <printOptions horizontalCentered="1"/>
  <pageMargins left="0.7" right="0.7" top="1.5" bottom="0.75" header="0" footer="0"/>
  <pageSetup orientation="portrait" r:id="rId1"/>
  <headerFooter>
    <oddHeader>&amp;CArizona Department of Forestry and Fire Management Cooperative Fire Rate Agreement Amendment Page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6" workbookViewId="0">
      <selection activeCell="I31" activeCellId="16" sqref="C1:E1 C1:E1 C3:F3 H1:K1 I3:K3 A8:K10 A11:K13 A14:K16 A17:K19 A20:K22 A26:K27 E29:H29 A29:D29 A31:D31 E31:H31 I29:K29 I31:K31"/>
    </sheetView>
  </sheetViews>
  <sheetFormatPr defaultColWidth="14.42578125" defaultRowHeight="15" customHeight="1" x14ac:dyDescent="0.25"/>
  <cols>
    <col min="1" max="1" width="8.85546875" customWidth="1"/>
    <col min="2" max="2" width="9.5703125" customWidth="1"/>
    <col min="3" max="3" width="8.85546875" customWidth="1"/>
    <col min="4" max="4" width="8.42578125" customWidth="1"/>
    <col min="5" max="6" width="8.85546875" customWidth="1"/>
    <col min="7" max="7" width="9.7109375" customWidth="1"/>
    <col min="8" max="8" width="6.42578125" customWidth="1"/>
    <col min="9" max="9" width="8.85546875" customWidth="1"/>
    <col min="10" max="10" width="8.7109375" customWidth="1"/>
    <col min="11" max="11" width="2.5703125" customWidth="1"/>
  </cols>
  <sheetData>
    <row r="1" spans="1:11" ht="19.5" customHeight="1" x14ac:dyDescent="0.25">
      <c r="A1" s="105" t="s">
        <v>69</v>
      </c>
      <c r="B1" s="106"/>
      <c r="C1" s="108"/>
      <c r="D1" s="109"/>
      <c r="E1" s="110"/>
      <c r="F1" s="107" t="s">
        <v>1</v>
      </c>
      <c r="G1" s="106"/>
      <c r="H1" s="108"/>
      <c r="I1" s="109"/>
      <c r="J1" s="109"/>
      <c r="K1" s="111"/>
    </row>
    <row r="2" spans="1:11" ht="1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9.5" customHeight="1" x14ac:dyDescent="0.25">
      <c r="A3" s="104" t="s">
        <v>2</v>
      </c>
      <c r="B3" s="98"/>
      <c r="C3" s="99"/>
      <c r="D3" s="101"/>
      <c r="E3" s="101"/>
      <c r="F3" s="100"/>
      <c r="G3" s="103" t="s">
        <v>3</v>
      </c>
      <c r="H3" s="98"/>
      <c r="I3" s="99"/>
      <c r="J3" s="101"/>
      <c r="K3" s="102"/>
    </row>
    <row r="4" spans="1:11" ht="19.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9.5" customHeight="1" x14ac:dyDescent="0.25">
      <c r="A5" s="178" t="s">
        <v>70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19.5" customHeight="1" x14ac:dyDescent="0.25">
      <c r="A6" s="116"/>
      <c r="B6" s="98"/>
      <c r="C6" s="98"/>
      <c r="D6" s="98"/>
      <c r="E6" s="98"/>
      <c r="F6" s="98"/>
      <c r="G6" s="98"/>
      <c r="H6" s="98"/>
      <c r="I6" s="98"/>
      <c r="J6" s="98"/>
      <c r="K6" s="181"/>
    </row>
    <row r="7" spans="1:11" ht="19.5" customHeight="1" x14ac:dyDescent="0.2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9.5" customHeight="1" x14ac:dyDescent="0.2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19.5" customHeight="1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9.5" customHeight="1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7"/>
    </row>
    <row r="11" spans="1:11" ht="19.5" customHeight="1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19.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9.5" customHeight="1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7"/>
    </row>
    <row r="14" spans="1:11" ht="19.5" customHeight="1" x14ac:dyDescent="0.2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19.5" customHeight="1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4"/>
    </row>
    <row r="16" spans="1:11" ht="19.5" customHeight="1" x14ac:dyDescent="0.2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7"/>
    </row>
    <row r="17" spans="1:11" ht="19.5" customHeight="1" x14ac:dyDescent="0.25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1"/>
    </row>
    <row r="18" spans="1:11" ht="19.5" customHeight="1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ht="19.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7"/>
    </row>
    <row r="20" spans="1:11" ht="19.5" customHeight="1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19.5" customHeight="1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4"/>
    </row>
    <row r="22" spans="1:11" ht="19.5" customHeight="1" x14ac:dyDescent="0.2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19.5" customHeight="1" x14ac:dyDescent="0.25">
      <c r="A23" s="185" t="s">
        <v>23</v>
      </c>
      <c r="B23" s="98"/>
      <c r="C23" s="98"/>
      <c r="D23" s="181"/>
      <c r="E23" s="185" t="s">
        <v>24</v>
      </c>
      <c r="F23" s="98"/>
      <c r="G23" s="98"/>
      <c r="H23" s="98"/>
      <c r="I23" s="98"/>
      <c r="J23" s="98"/>
      <c r="K23" s="181"/>
    </row>
    <row r="24" spans="1:11" ht="19.5" customHeight="1" x14ac:dyDescent="0.25">
      <c r="A24" s="133"/>
      <c r="B24" s="134"/>
      <c r="C24" s="134"/>
      <c r="D24" s="135"/>
      <c r="E24" s="133"/>
      <c r="F24" s="134"/>
      <c r="G24" s="134"/>
      <c r="H24" s="134"/>
      <c r="I24" s="134"/>
      <c r="J24" s="134"/>
      <c r="K24" s="135"/>
    </row>
    <row r="25" spans="1:11" ht="29.25" customHeight="1" x14ac:dyDescent="0.25">
      <c r="A25" s="129" t="s">
        <v>75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30"/>
    </row>
    <row r="26" spans="1:11" ht="12.7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9.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9.5" customHeight="1" x14ac:dyDescent="0.25">
      <c r="A28" s="137" t="s">
        <v>26</v>
      </c>
      <c r="B28" s="122"/>
      <c r="C28" s="122"/>
      <c r="D28" s="122"/>
      <c r="E28" s="121" t="s">
        <v>27</v>
      </c>
      <c r="F28" s="122"/>
      <c r="G28" s="122"/>
      <c r="H28" s="122"/>
      <c r="I28" s="121" t="s">
        <v>28</v>
      </c>
      <c r="J28" s="122"/>
      <c r="K28" s="130"/>
    </row>
    <row r="29" spans="1:11" ht="19.5" customHeight="1" x14ac:dyDescent="0.25">
      <c r="A29" s="148"/>
      <c r="B29" s="101"/>
      <c r="C29" s="101"/>
      <c r="D29" s="100"/>
      <c r="E29" s="99"/>
      <c r="F29" s="101"/>
      <c r="G29" s="101"/>
      <c r="H29" s="100"/>
      <c r="I29" s="99"/>
      <c r="J29" s="101"/>
      <c r="K29" s="102"/>
    </row>
    <row r="30" spans="1:11" ht="19.5" customHeight="1" x14ac:dyDescent="0.25">
      <c r="A30" s="149" t="s">
        <v>29</v>
      </c>
      <c r="B30" s="139"/>
      <c r="C30" s="139"/>
      <c r="D30" s="139"/>
      <c r="E30" s="138" t="s">
        <v>30</v>
      </c>
      <c r="F30" s="139"/>
      <c r="G30" s="139"/>
      <c r="H30" s="139"/>
      <c r="I30" s="138" t="s">
        <v>28</v>
      </c>
      <c r="J30" s="139"/>
      <c r="K30" s="140"/>
    </row>
    <row r="31" spans="1:11" ht="19.5" customHeight="1" x14ac:dyDescent="0.25">
      <c r="A31" s="117"/>
      <c r="B31" s="118"/>
      <c r="C31" s="118"/>
      <c r="D31" s="119"/>
      <c r="E31" s="120"/>
      <c r="F31" s="118"/>
      <c r="G31" s="118"/>
      <c r="H31" s="119"/>
      <c r="I31" s="120"/>
      <c r="J31" s="118"/>
      <c r="K31" s="136"/>
    </row>
    <row r="32" spans="1:11" ht="19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 algorithmName="SHA-512" hashValue="tIhSyCrmp3/q3qW8PKxnZXHXW+hkPiMNLEUu5BdaxQr+LoZYxwT63xm/tCi89sdlQPK5pflkoGNyBwgv2ed4Uw==" saltValue="4x7IN0dJT8zEfBvG5lyu+g==" spinCount="100000" sheet="1" objects="1" scenarios="1"/>
  <mergeCells count="30">
    <mergeCell ref="A31:D31"/>
    <mergeCell ref="E31:H31"/>
    <mergeCell ref="I31:K31"/>
    <mergeCell ref="A29:D29"/>
    <mergeCell ref="E29:H29"/>
    <mergeCell ref="I29:K29"/>
    <mergeCell ref="A30:D30"/>
    <mergeCell ref="E30:H30"/>
    <mergeCell ref="I30:K30"/>
    <mergeCell ref="A28:D28"/>
    <mergeCell ref="E28:H28"/>
    <mergeCell ref="I28:K28"/>
    <mergeCell ref="A26:K27"/>
    <mergeCell ref="A20:K22"/>
    <mergeCell ref="A23:D24"/>
    <mergeCell ref="E23:K24"/>
    <mergeCell ref="A25:K25"/>
    <mergeCell ref="A1:B1"/>
    <mergeCell ref="C1:E1"/>
    <mergeCell ref="A17:K19"/>
    <mergeCell ref="F1:G1"/>
    <mergeCell ref="H1:K1"/>
    <mergeCell ref="A3:B3"/>
    <mergeCell ref="C3:F3"/>
    <mergeCell ref="G3:H3"/>
    <mergeCell ref="I3:K3"/>
    <mergeCell ref="A5:K7"/>
    <mergeCell ref="A8:K10"/>
    <mergeCell ref="A11:K13"/>
    <mergeCell ref="A14:K16"/>
  </mergeCells>
  <printOptions horizontalCentered="1"/>
  <pageMargins left="0.7" right="0.7" top="1.5" bottom="0.75" header="0" footer="0"/>
  <pageSetup orientation="portrait" r:id="rId1"/>
  <headerFooter>
    <oddHeader>&amp;CArizona Department of Forestry and Fire Management Cooperative Fire Rate Agreement Amendment Page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K3" sqref="K3"/>
    </sheetView>
  </sheetViews>
  <sheetFormatPr defaultColWidth="14.42578125" defaultRowHeight="15" customHeight="1" x14ac:dyDescent="0.25"/>
  <cols>
    <col min="1" max="1" width="10.85546875" style="75" customWidth="1"/>
    <col min="2" max="2" width="13.42578125" style="75" customWidth="1"/>
    <col min="3" max="4" width="8.85546875" style="75" customWidth="1"/>
    <col min="5" max="5" width="19.140625" style="75" customWidth="1"/>
    <col min="6" max="6" width="8.85546875" style="75" customWidth="1"/>
    <col min="7" max="7" width="6.28515625" style="75" customWidth="1"/>
    <col min="8" max="9" width="4.42578125" style="75" customWidth="1"/>
    <col min="10" max="13" width="7.7109375" style="75" customWidth="1"/>
    <col min="14" max="16384" width="14.42578125" style="75"/>
  </cols>
  <sheetData>
    <row r="1" spans="1:13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2" t="s">
        <v>31</v>
      </c>
      <c r="H1" s="139"/>
      <c r="I1" s="139"/>
      <c r="J1" s="153"/>
      <c r="K1" s="9">
        <v>2020</v>
      </c>
      <c r="L1" s="9" t="s">
        <v>32</v>
      </c>
      <c r="M1" s="10">
        <v>2022</v>
      </c>
    </row>
    <row r="2" spans="1:13" ht="39.75" customHeight="1" x14ac:dyDescent="0.25">
      <c r="A2" s="11" t="s">
        <v>33</v>
      </c>
      <c r="B2" s="11" t="s">
        <v>34</v>
      </c>
      <c r="C2" s="11" t="s">
        <v>35</v>
      </c>
      <c r="D2" s="11" t="s">
        <v>36</v>
      </c>
      <c r="E2" s="12" t="s">
        <v>37</v>
      </c>
      <c r="F2" s="11" t="s">
        <v>38</v>
      </c>
      <c r="G2" s="13" t="s">
        <v>39</v>
      </c>
      <c r="H2" s="13" t="s">
        <v>40</v>
      </c>
      <c r="I2" s="13" t="s">
        <v>41</v>
      </c>
      <c r="J2" s="14" t="s">
        <v>42</v>
      </c>
      <c r="K2" s="15" t="s">
        <v>43</v>
      </c>
      <c r="L2" s="14" t="s">
        <v>44</v>
      </c>
      <c r="M2" s="14" t="s">
        <v>45</v>
      </c>
    </row>
    <row r="3" spans="1:13" ht="19.5" customHeight="1" x14ac:dyDescent="0.25">
      <c r="A3" s="83"/>
      <c r="B3" s="83"/>
      <c r="C3" s="83"/>
      <c r="D3" s="83"/>
      <c r="E3" s="92"/>
      <c r="F3" s="83"/>
      <c r="G3" s="93"/>
      <c r="H3" s="83"/>
      <c r="I3" s="83"/>
      <c r="J3" s="18" t="str">
        <f>IF(B3='Table Lists'!$B$2," ",IF(B3='Table Lists'!$B$3,'Table Lists'!$C$3,IF(B3='Table Lists'!$B$4,'Table Lists'!$C$4,IF(B3='Table Lists'!$B$5,'Table Lists'!$C$5,IF(B3='Table Lists'!$B$6,'Table Lists'!$C$6,IF(B3='Table Lists'!$B$7,'Table Lists'!$C$7,IF(B3='Table Lists'!$B$8,'Table Lists'!$C$8,IF(B3='Table Lists'!$B$9,'Table Lists'!$C$9))))))))</f>
        <v xml:space="preserve"> </v>
      </c>
      <c r="K3" s="19" t="str">
        <f>IF(B3='Table Lists'!$B$2, " ", IF($M$1-G3&gt;20,15%,0%))</f>
        <v xml:space="preserve"> </v>
      </c>
      <c r="L3" s="18" t="str">
        <f>IF(B3='Table Lists'!$B$2," ",IF(I3="YES",(J3*0.15),"$0"))</f>
        <v xml:space="preserve"> </v>
      </c>
      <c r="M3" s="18" t="str">
        <f>IF(B3='Table Lists'!$B$2, " ", J3+L3-(K3*J3))</f>
        <v xml:space="preserve"> </v>
      </c>
    </row>
    <row r="4" spans="1:13" ht="19.5" customHeight="1" x14ac:dyDescent="0.25">
      <c r="A4" s="83"/>
      <c r="B4" s="83"/>
      <c r="C4" s="83"/>
      <c r="D4" s="83"/>
      <c r="E4" s="92"/>
      <c r="F4" s="83"/>
      <c r="G4" s="83"/>
      <c r="H4" s="83"/>
      <c r="I4" s="83"/>
      <c r="J4" s="18" t="str">
        <f>IF(B4='Table Lists'!$B$2," ",IF(B4='Table Lists'!$B$3,'Table Lists'!$C$3,IF(B4='Table Lists'!$B$4,'Table Lists'!$C$4,IF(B4='Table Lists'!$B$5,'Table Lists'!$C$5,IF(B4='Table Lists'!$B$6,'Table Lists'!$C$6,IF(B4='Table Lists'!$B$7,'Table Lists'!$C$7,IF(B4='Table Lists'!$B$8,'Table Lists'!$C$8,IF(B4='Table Lists'!$B$9,'Table Lists'!$C$9))))))))</f>
        <v xml:space="preserve"> </v>
      </c>
      <c r="K4" s="19" t="str">
        <f>IF(B4='Table Lists'!$B$2, " ", IF($M$1-G4&gt;20,15%,0%))</f>
        <v xml:space="preserve"> </v>
      </c>
      <c r="L4" s="18" t="str">
        <f>IF(B4='Table Lists'!$B$2," ",IF(I4="YES",(J4*0.15),"$0"))</f>
        <v xml:space="preserve"> </v>
      </c>
      <c r="M4" s="18" t="str">
        <f>IF(B4='Table Lists'!$B$2, " ", J4+L4-(K4*J4))</f>
        <v xml:space="preserve"> </v>
      </c>
    </row>
    <row r="5" spans="1:13" ht="19.5" customHeight="1" x14ac:dyDescent="0.25">
      <c r="A5" s="83"/>
      <c r="B5" s="83"/>
      <c r="C5" s="83"/>
      <c r="D5" s="83"/>
      <c r="E5" s="92"/>
      <c r="F5" s="83"/>
      <c r="G5" s="83"/>
      <c r="H5" s="83"/>
      <c r="I5" s="83"/>
      <c r="J5" s="18" t="str">
        <f>IF(B5='Table Lists'!$B$2," ",IF(B5='Table Lists'!$B$3,'Table Lists'!$C$3,IF(B5='Table Lists'!$B$4,'Table Lists'!$C$4,IF(B5='Table Lists'!$B$5,'Table Lists'!$C$5,IF(B5='Table Lists'!$B$6,'Table Lists'!$C$6,IF(B5='Table Lists'!$B$7,'Table Lists'!$C$7,IF(B5='Table Lists'!$B$8,'Table Lists'!$C$8,IF(B5='Table Lists'!$B$9,'Table Lists'!$C$9))))))))</f>
        <v xml:space="preserve"> </v>
      </c>
      <c r="K5" s="19" t="str">
        <f>IF(B5='Table Lists'!$B$2, " ", IF($M$1-G5&gt;20,15%,0%))</f>
        <v xml:space="preserve"> </v>
      </c>
      <c r="L5" s="18" t="str">
        <f>IF(B5='Table Lists'!$B$2," ",IF(I5="YES",(J5*0.15),"$0"))</f>
        <v xml:space="preserve"> </v>
      </c>
      <c r="M5" s="18" t="str">
        <f>IF(B5='Table Lists'!$B$2, " ", J5+L5-(K5*J5))</f>
        <v xml:space="preserve"> </v>
      </c>
    </row>
    <row r="6" spans="1:13" ht="19.5" customHeight="1" x14ac:dyDescent="0.25">
      <c r="A6" s="83"/>
      <c r="B6" s="83"/>
      <c r="C6" s="83"/>
      <c r="D6" s="83"/>
      <c r="E6" s="92"/>
      <c r="F6" s="83"/>
      <c r="G6" s="83"/>
      <c r="H6" s="83"/>
      <c r="I6" s="83"/>
      <c r="J6" s="18" t="str">
        <f>IF(B6='Table Lists'!$B$2," ",IF(B6='Table Lists'!$B$3,'Table Lists'!$C$3,IF(B6='Table Lists'!$B$4,'Table Lists'!$C$4,IF(B6='Table Lists'!$B$5,'Table Lists'!$C$5,IF(B6='Table Lists'!$B$6,'Table Lists'!$C$6,IF(B6='Table Lists'!$B$7,'Table Lists'!$C$7,IF(B6='Table Lists'!$B$8,'Table Lists'!$C$8,IF(B6='Table Lists'!$B$9,'Table Lists'!$C$9))))))))</f>
        <v xml:space="preserve"> </v>
      </c>
      <c r="K6" s="19" t="str">
        <f>IF(B6='Table Lists'!$B$2, " ", IF($M$1-G6&gt;20,15%,0%))</f>
        <v xml:space="preserve"> </v>
      </c>
      <c r="L6" s="18" t="str">
        <f>IF(B6='Table Lists'!$B$2," ",IF(I6="YES",(J6*0.15),"$0"))</f>
        <v xml:space="preserve"> </v>
      </c>
      <c r="M6" s="18" t="str">
        <f>IF(B6='Table Lists'!$B$2, " ", J6+L6-(K6*J6))</f>
        <v xml:space="preserve"> </v>
      </c>
    </row>
    <row r="7" spans="1:13" ht="19.5" customHeight="1" x14ac:dyDescent="0.25">
      <c r="A7" s="83"/>
      <c r="B7" s="83"/>
      <c r="C7" s="83"/>
      <c r="D7" s="83"/>
      <c r="E7" s="92"/>
      <c r="F7" s="83"/>
      <c r="G7" s="83"/>
      <c r="H7" s="83"/>
      <c r="I7" s="83"/>
      <c r="J7" s="18" t="str">
        <f>IF(B7='Table Lists'!$B$2," ",IF(B7='Table Lists'!$B$3,'Table Lists'!$C$3,IF(B7='Table Lists'!$B$4,'Table Lists'!$C$4,IF(B7='Table Lists'!$B$5,'Table Lists'!$C$5,IF(B7='Table Lists'!$B$6,'Table Lists'!$C$6,IF(B7='Table Lists'!$B$7,'Table Lists'!$C$7,IF(B7='Table Lists'!$B$8,'Table Lists'!$C$8,IF(B7='Table Lists'!$B$9,'Table Lists'!$C$9))))))))</f>
        <v xml:space="preserve"> </v>
      </c>
      <c r="K7" s="19" t="str">
        <f>IF(B7='Table Lists'!$B$2, " ", IF($M$1-G7&gt;20,15%,0%))</f>
        <v xml:space="preserve"> </v>
      </c>
      <c r="L7" s="18" t="str">
        <f>IF(B7='Table Lists'!$B$2," ",IF(I7="YES",(J7*0.15),"$0"))</f>
        <v xml:space="preserve"> </v>
      </c>
      <c r="M7" s="18" t="str">
        <f>IF(B7='Table Lists'!$B$2, " ", J7+L7-(K7*J7))</f>
        <v xml:space="preserve"> </v>
      </c>
    </row>
    <row r="8" spans="1:13" ht="19.5" customHeight="1" x14ac:dyDescent="0.25">
      <c r="A8" s="83"/>
      <c r="B8" s="83"/>
      <c r="C8" s="83"/>
      <c r="D8" s="83"/>
      <c r="E8" s="92"/>
      <c r="F8" s="83"/>
      <c r="G8" s="83"/>
      <c r="H8" s="83"/>
      <c r="I8" s="83"/>
      <c r="J8" s="18" t="str">
        <f>IF(B8='Table Lists'!$B$2," ",IF(B8='Table Lists'!$B$3,'Table Lists'!$C$3,IF(B8='Table Lists'!$B$4,'Table Lists'!$C$4,IF(B8='Table Lists'!$B$5,'Table Lists'!$C$5,IF(B8='Table Lists'!$B$6,'Table Lists'!$C$6,IF(B8='Table Lists'!$B$7,'Table Lists'!$C$7,IF(B8='Table Lists'!$B$8,'Table Lists'!$C$8,IF(B8='Table Lists'!$B$9,'Table Lists'!$C$9))))))))</f>
        <v xml:space="preserve"> </v>
      </c>
      <c r="K8" s="19" t="str">
        <f>IF(B8='Table Lists'!$B$2, " ", IF($M$1-G8&gt;20,15%,0%))</f>
        <v xml:space="preserve"> </v>
      </c>
      <c r="L8" s="18" t="str">
        <f>IF(B8='Table Lists'!$B$2," ",IF(I8="YES",(J8*0.15),"$0"))</f>
        <v xml:space="preserve"> </v>
      </c>
      <c r="M8" s="18" t="str">
        <f>IF(B8='Table Lists'!$B$2, " ", J8+L8-(K8*J8))</f>
        <v xml:space="preserve"> </v>
      </c>
    </row>
    <row r="9" spans="1:13" ht="19.5" customHeight="1" x14ac:dyDescent="0.25">
      <c r="A9" s="83"/>
      <c r="B9" s="83"/>
      <c r="C9" s="83"/>
      <c r="D9" s="83"/>
      <c r="E9" s="92"/>
      <c r="F9" s="83"/>
      <c r="G9" s="83"/>
      <c r="H9" s="83"/>
      <c r="I9" s="83"/>
      <c r="J9" s="18" t="str">
        <f>IF(B9='Table Lists'!$B$2," ",IF(B9='Table Lists'!$B$3,'Table Lists'!$C$3,IF(B9='Table Lists'!$B$4,'Table Lists'!$C$4,IF(B9='Table Lists'!$B$5,'Table Lists'!$C$5,IF(B9='Table Lists'!$B$6,'Table Lists'!$C$6,IF(B9='Table Lists'!$B$7,'Table Lists'!$C$7,IF(B9='Table Lists'!$B$8,'Table Lists'!$C$8,IF(B9='Table Lists'!$B$9,'Table Lists'!$C$9))))))))</f>
        <v xml:space="preserve"> </v>
      </c>
      <c r="K9" s="19" t="str">
        <f>IF(B9='Table Lists'!$B$2, " ", IF($M$1-G9&gt;20,15%,0%))</f>
        <v xml:space="preserve"> </v>
      </c>
      <c r="L9" s="18" t="str">
        <f>IF(B9='Table Lists'!$B$2," ",IF(I9="YES",(J9*0.15),"$0"))</f>
        <v xml:space="preserve"> </v>
      </c>
      <c r="M9" s="18" t="str">
        <f>IF(B9='Table Lists'!$B$2, " ", J9+L9-(K9*J9))</f>
        <v xml:space="preserve"> </v>
      </c>
    </row>
    <row r="10" spans="1:13" ht="19.5" customHeight="1" x14ac:dyDescent="0.25">
      <c r="A10" s="83"/>
      <c r="B10" s="83"/>
      <c r="C10" s="83"/>
      <c r="D10" s="83"/>
      <c r="E10" s="92"/>
      <c r="F10" s="83"/>
      <c r="G10" s="83"/>
      <c r="H10" s="83"/>
      <c r="I10" s="83"/>
      <c r="J10" s="18" t="str">
        <f>IF(B10='Table Lists'!$B$2," ",IF(B10='Table Lists'!$B$3,'Table Lists'!$C$3,IF(B10='Table Lists'!$B$4,'Table Lists'!$C$4,IF(B10='Table Lists'!$B$5,'Table Lists'!$C$5,IF(B10='Table Lists'!$B$6,'Table Lists'!$C$6,IF(B10='Table Lists'!$B$7,'Table Lists'!$C$7,IF(B10='Table Lists'!$B$8,'Table Lists'!$C$8,IF(B10='Table Lists'!$B$9,'Table Lists'!$C$9))))))))</f>
        <v xml:space="preserve"> </v>
      </c>
      <c r="K10" s="19" t="str">
        <f>IF(B10='Table Lists'!$B$2, " ", IF($M$1-G10&gt;20,15%,0%))</f>
        <v xml:space="preserve"> </v>
      </c>
      <c r="L10" s="18" t="str">
        <f>IF(B10='Table Lists'!$B$2," ",IF(I10="YES",(J10*0.15),"$0"))</f>
        <v xml:space="preserve"> </v>
      </c>
      <c r="M10" s="18" t="str">
        <f>IF(B10='Table Lists'!$B$2, " ", J10+L10-(K10*J10))</f>
        <v xml:space="preserve"> </v>
      </c>
    </row>
    <row r="11" spans="1:13" ht="19.5" customHeight="1" x14ac:dyDescent="0.25">
      <c r="A11" s="83"/>
      <c r="B11" s="83"/>
      <c r="C11" s="83"/>
      <c r="D11" s="83"/>
      <c r="E11" s="92"/>
      <c r="F11" s="83"/>
      <c r="G11" s="83"/>
      <c r="H11" s="83"/>
      <c r="I11" s="83"/>
      <c r="J11" s="18" t="str">
        <f>IF(B11='Table Lists'!$B$2," ",IF(B11='Table Lists'!$B$3,'Table Lists'!$C$3,IF(B11='Table Lists'!$B$4,'Table Lists'!$C$4,IF(B11='Table Lists'!$B$5,'Table Lists'!$C$5,IF(B11='Table Lists'!$B$6,'Table Lists'!$C$6,IF(B11='Table Lists'!$B$7,'Table Lists'!$C$7,IF(B11='Table Lists'!$B$8,'Table Lists'!$C$8,IF(B11='Table Lists'!$B$9,'Table Lists'!$C$9))))))))</f>
        <v xml:space="preserve"> </v>
      </c>
      <c r="K11" s="19" t="str">
        <f>IF(B11='Table Lists'!$B$2, " ", IF($M$1-G11&gt;20,15%,0%))</f>
        <v xml:space="preserve"> </v>
      </c>
      <c r="L11" s="18" t="str">
        <f>IF(B11='Table Lists'!$B$2," ",IF(I11="YES",(J11*0.15),"$0"))</f>
        <v xml:space="preserve"> </v>
      </c>
      <c r="M11" s="18" t="str">
        <f>IF(B11='Table Lists'!$B$2, " ", J11+L11-(K11*J11))</f>
        <v xml:space="preserve"> </v>
      </c>
    </row>
    <row r="12" spans="1:13" ht="19.5" customHeight="1" x14ac:dyDescent="0.25">
      <c r="A12" s="83"/>
      <c r="B12" s="83"/>
      <c r="C12" s="83"/>
      <c r="D12" s="83"/>
      <c r="E12" s="92"/>
      <c r="F12" s="83"/>
      <c r="G12" s="83"/>
      <c r="H12" s="83"/>
      <c r="I12" s="83"/>
      <c r="J12" s="18" t="str">
        <f>IF(B12='Table Lists'!$B$2," ",IF(B12='Table Lists'!$B$3,'Table Lists'!$C$3,IF(B12='Table Lists'!$B$4,'Table Lists'!$C$4,IF(B12='Table Lists'!$B$5,'Table Lists'!$C$5,IF(B12='Table Lists'!$B$6,'Table Lists'!$C$6,IF(B12='Table Lists'!$B$7,'Table Lists'!$C$7,IF(B12='Table Lists'!$B$8,'Table Lists'!$C$8,IF(B12='Table Lists'!$B$9,'Table Lists'!$C$9))))))))</f>
        <v xml:space="preserve"> </v>
      </c>
      <c r="K12" s="19" t="str">
        <f>IF(B12='Table Lists'!$B$2, " ", IF($M$1-G12&gt;20,15%,0%))</f>
        <v xml:space="preserve"> </v>
      </c>
      <c r="L12" s="18" t="str">
        <f>IF(B12='Table Lists'!$B$2," ",IF(I12="YES",(J12*0.15),"$0"))</f>
        <v xml:space="preserve"> </v>
      </c>
      <c r="M12" s="18" t="str">
        <f>IF(B12='Table Lists'!$B$2, " ", J12+L12-(K12*J12))</f>
        <v xml:space="preserve"> </v>
      </c>
    </row>
    <row r="13" spans="1:13" ht="19.5" customHeight="1" x14ac:dyDescent="0.25">
      <c r="A13" s="83"/>
      <c r="B13" s="83"/>
      <c r="C13" s="83"/>
      <c r="D13" s="83"/>
      <c r="E13" s="92"/>
      <c r="F13" s="83"/>
      <c r="G13" s="83"/>
      <c r="H13" s="83"/>
      <c r="I13" s="83"/>
      <c r="J13" s="18" t="str">
        <f>IF(B13='Table Lists'!$B$2," ",IF(B13='Table Lists'!$B$3,'Table Lists'!$C$3,IF(B13='Table Lists'!$B$4,'Table Lists'!$C$4,IF(B13='Table Lists'!$B$5,'Table Lists'!$C$5,IF(B13='Table Lists'!$B$6,'Table Lists'!$C$6,IF(B13='Table Lists'!$B$7,'Table Lists'!$C$7,IF(B13='Table Lists'!$B$8,'Table Lists'!$C$8,IF(B13='Table Lists'!$B$9,'Table Lists'!$C$9))))))))</f>
        <v xml:space="preserve"> </v>
      </c>
      <c r="K13" s="19" t="str">
        <f>IF(B13='Table Lists'!$B$2, " ", IF($M$1-G13&gt;20,15%,0%))</f>
        <v xml:space="preserve"> </v>
      </c>
      <c r="L13" s="18" t="str">
        <f>IF(B13='Table Lists'!$B$2," ",IF(I13="YES",(J13*0.15),"$0"))</f>
        <v xml:space="preserve"> </v>
      </c>
      <c r="M13" s="18" t="str">
        <f>IF(B13='Table Lists'!$B$2, " ", J13+L13-(K13*J13))</f>
        <v xml:space="preserve"> </v>
      </c>
    </row>
    <row r="14" spans="1:13" ht="19.5" customHeight="1" x14ac:dyDescent="0.25">
      <c r="A14" s="83"/>
      <c r="B14" s="83"/>
      <c r="C14" s="83"/>
      <c r="D14" s="83"/>
      <c r="E14" s="92"/>
      <c r="F14" s="83"/>
      <c r="G14" s="83"/>
      <c r="H14" s="83"/>
      <c r="I14" s="83"/>
      <c r="J14" s="18" t="str">
        <f>IF(B14='Table Lists'!$B$2," ",IF(B14='Table Lists'!$B$3,'Table Lists'!$C$3,IF(B14='Table Lists'!$B$4,'Table Lists'!$C$4,IF(B14='Table Lists'!$B$5,'Table Lists'!$C$5,IF(B14='Table Lists'!$B$6,'Table Lists'!$C$6,IF(B14='Table Lists'!$B$7,'Table Lists'!$C$7,IF(B14='Table Lists'!$B$8,'Table Lists'!$C$8,IF(B14='Table Lists'!$B$9,'Table Lists'!$C$9))))))))</f>
        <v xml:space="preserve"> </v>
      </c>
      <c r="K14" s="19" t="str">
        <f>IF(B14='Table Lists'!$B$2, " ", IF($M$1-G14&gt;20,15%,0%))</f>
        <v xml:space="preserve"> </v>
      </c>
      <c r="L14" s="18" t="str">
        <f>IF(B14='Table Lists'!$B$2," ",IF(I14="YES",(J14*0.15),"$0"))</f>
        <v xml:space="preserve"> </v>
      </c>
      <c r="M14" s="18" t="str">
        <f>IF(B14='Table Lists'!$B$2, " ", J14+L14-(K14*J14))</f>
        <v xml:space="preserve"> </v>
      </c>
    </row>
    <row r="15" spans="1:13" ht="19.5" customHeight="1" x14ac:dyDescent="0.25">
      <c r="A15" s="83"/>
      <c r="B15" s="83"/>
      <c r="C15" s="83"/>
      <c r="D15" s="83"/>
      <c r="E15" s="92"/>
      <c r="F15" s="83"/>
      <c r="G15" s="83"/>
      <c r="H15" s="83"/>
      <c r="I15" s="83"/>
      <c r="J15" s="18" t="str">
        <f>IF(B15='Table Lists'!$B$2," ",IF(B15='Table Lists'!$B$3,'Table Lists'!$C$3,IF(B15='Table Lists'!$B$4,'Table Lists'!$C$4,IF(B15='Table Lists'!$B$5,'Table Lists'!$C$5,IF(B15='Table Lists'!$B$6,'Table Lists'!$C$6,IF(B15='Table Lists'!$B$7,'Table Lists'!$C$7,IF(B15='Table Lists'!$B$8,'Table Lists'!$C$8,IF(B15='Table Lists'!$B$9,'Table Lists'!$C$9))))))))</f>
        <v xml:space="preserve"> </v>
      </c>
      <c r="K15" s="19" t="str">
        <f>IF(B15='Table Lists'!$B$2, " ", IF($M$1-G15&gt;20,15%,0%))</f>
        <v xml:space="preserve"> </v>
      </c>
      <c r="L15" s="18" t="str">
        <f>IF(B15='Table Lists'!$B$2," ",IF(I15="YES",(J15*0.15),"$0"))</f>
        <v xml:space="preserve"> </v>
      </c>
      <c r="M15" s="18" t="str">
        <f>IF(B15='Table Lists'!$B$2, " ", J15+L15-(K15*J15))</f>
        <v xml:space="preserve"> </v>
      </c>
    </row>
    <row r="16" spans="1:13" ht="19.5" customHeight="1" x14ac:dyDescent="0.25">
      <c r="A16" s="83"/>
      <c r="B16" s="83"/>
      <c r="C16" s="83"/>
      <c r="D16" s="83"/>
      <c r="E16" s="92"/>
      <c r="F16" s="83"/>
      <c r="G16" s="83"/>
      <c r="H16" s="83"/>
      <c r="I16" s="83"/>
      <c r="J16" s="18" t="str">
        <f>IF(B16='Table Lists'!$B$2," ",IF(B16='Table Lists'!$B$3,'Table Lists'!$C$3,IF(B16='Table Lists'!$B$4,'Table Lists'!$C$4,IF(B16='Table Lists'!$B$5,'Table Lists'!$C$5,IF(B16='Table Lists'!$B$6,'Table Lists'!$C$6,IF(B16='Table Lists'!$B$7,'Table Lists'!$C$7,IF(B16='Table Lists'!$B$8,'Table Lists'!$C$8,IF(B16='Table Lists'!$B$9,'Table Lists'!$C$9))))))))</f>
        <v xml:space="preserve"> </v>
      </c>
      <c r="K16" s="19" t="str">
        <f>IF(B16='Table Lists'!$B$2, " ", IF($M$1-G16&gt;20,15%,0%))</f>
        <v xml:space="preserve"> </v>
      </c>
      <c r="L16" s="18" t="str">
        <f>IF(B16='Table Lists'!$B$2," ",IF(I16="YES",(J16*0.15),"$0"))</f>
        <v xml:space="preserve"> </v>
      </c>
      <c r="M16" s="18" t="str">
        <f>IF(B16='Table Lists'!$B$2, " ", J16+L16-(K16*J16))</f>
        <v xml:space="preserve"> </v>
      </c>
    </row>
    <row r="17" spans="1:13" ht="19.5" customHeight="1" x14ac:dyDescent="0.25">
      <c r="A17" s="83"/>
      <c r="B17" s="83"/>
      <c r="C17" s="83"/>
      <c r="D17" s="83"/>
      <c r="E17" s="92"/>
      <c r="F17" s="83"/>
      <c r="G17" s="83"/>
      <c r="H17" s="83"/>
      <c r="I17" s="83"/>
      <c r="J17" s="18" t="str">
        <f>IF(B17='Table Lists'!$B$2," ",IF(B17='Table Lists'!$B$3,'Table Lists'!$C$3,IF(B17='Table Lists'!$B$4,'Table Lists'!$C$4,IF(B17='Table Lists'!$B$5,'Table Lists'!$C$5,IF(B17='Table Lists'!$B$6,'Table Lists'!$C$6,IF(B17='Table Lists'!$B$7,'Table Lists'!$C$7,IF(B17='Table Lists'!$B$8,'Table Lists'!$C$8,IF(B17='Table Lists'!$B$9,'Table Lists'!$C$9))))))))</f>
        <v xml:space="preserve"> </v>
      </c>
      <c r="K17" s="19" t="str">
        <f>IF(B17='Table Lists'!$B$2, " ", IF($M$1-G17&gt;20,15%,0%))</f>
        <v xml:space="preserve"> </v>
      </c>
      <c r="L17" s="18" t="str">
        <f>IF(B17='Table Lists'!$B$2," ",IF(I17="YES",(J17*0.15),"$0"))</f>
        <v xml:space="preserve"> </v>
      </c>
      <c r="M17" s="18" t="str">
        <f>IF(B17='Table Lists'!$B$2, " ", J17+L17-(K17*J17))</f>
        <v xml:space="preserve"> </v>
      </c>
    </row>
    <row r="18" spans="1:13" ht="19.5" customHeight="1" x14ac:dyDescent="0.25">
      <c r="A18" s="83"/>
      <c r="B18" s="83"/>
      <c r="C18" s="83"/>
      <c r="D18" s="83"/>
      <c r="E18" s="92"/>
      <c r="F18" s="83"/>
      <c r="G18" s="83"/>
      <c r="H18" s="83"/>
      <c r="I18" s="83"/>
      <c r="J18" s="18" t="str">
        <f>IF(B18='Table Lists'!$B$2," ",IF(B18='Table Lists'!$B$3,'Table Lists'!$C$3,IF(B18='Table Lists'!$B$4,'Table Lists'!$C$4,IF(B18='Table Lists'!$B$5,'Table Lists'!$C$5,IF(B18='Table Lists'!$B$6,'Table Lists'!$C$6,IF(B18='Table Lists'!$B$7,'Table Lists'!$C$7,IF(B18='Table Lists'!$B$8,'Table Lists'!$C$8,IF(B18='Table Lists'!$B$9,'Table Lists'!$C$9))))))))</f>
        <v xml:space="preserve"> </v>
      </c>
      <c r="K18" s="19" t="str">
        <f>IF(B18='Table Lists'!$B$2, " ", IF($M$1-G18&gt;20,15%,0%))</f>
        <v xml:space="preserve"> </v>
      </c>
      <c r="L18" s="18" t="str">
        <f>IF(B18='Table Lists'!$B$2," ",IF(I18="YES",(J18*0.15),"$0"))</f>
        <v xml:space="preserve"> </v>
      </c>
      <c r="M18" s="18" t="str">
        <f>IF(B18='Table Lists'!$B$2, " ", J18+L18-(K18*J18))</f>
        <v xml:space="preserve"> </v>
      </c>
    </row>
    <row r="19" spans="1:13" ht="19.5" customHeight="1" x14ac:dyDescent="0.25">
      <c r="A19" s="83"/>
      <c r="B19" s="83"/>
      <c r="C19" s="83"/>
      <c r="D19" s="83"/>
      <c r="E19" s="92"/>
      <c r="F19" s="83"/>
      <c r="G19" s="83"/>
      <c r="H19" s="83"/>
      <c r="I19" s="83"/>
      <c r="J19" s="18" t="str">
        <f>IF(B19='Table Lists'!$B$2," ",IF(B19='Table Lists'!$B$3,'Table Lists'!$C$3,IF(B19='Table Lists'!$B$4,'Table Lists'!$C$4,IF(B19='Table Lists'!$B$5,'Table Lists'!$C$5,IF(B19='Table Lists'!$B$6,'Table Lists'!$C$6,IF(B19='Table Lists'!$B$7,'Table Lists'!$C$7,IF(B19='Table Lists'!$B$8,'Table Lists'!$C$8,IF(B19='Table Lists'!$B$9,'Table Lists'!$C$9))))))))</f>
        <v xml:space="preserve"> </v>
      </c>
      <c r="K19" s="19" t="str">
        <f>IF(B19='Table Lists'!$B$2, " ", IF($M$1-G19&gt;20,15%,0%))</f>
        <v xml:space="preserve"> </v>
      </c>
      <c r="L19" s="18" t="str">
        <f>IF(B19='Table Lists'!$B$2," ",IF(I19="YES",(J19*0.15),"$0"))</f>
        <v xml:space="preserve"> </v>
      </c>
      <c r="M19" s="18" t="str">
        <f>IF(B19='Table Lists'!$B$2, " ", J19+L19-(K19*J19))</f>
        <v xml:space="preserve"> </v>
      </c>
    </row>
    <row r="20" spans="1:13" ht="19.5" customHeight="1" x14ac:dyDescent="0.25">
      <c r="A20" s="83"/>
      <c r="B20" s="83"/>
      <c r="C20" s="83"/>
      <c r="D20" s="83"/>
      <c r="E20" s="92"/>
      <c r="F20" s="83"/>
      <c r="G20" s="83"/>
      <c r="H20" s="83"/>
      <c r="I20" s="83"/>
      <c r="J20" s="18" t="str">
        <f>IF(B20='Table Lists'!$B$2," ",IF(B20='Table Lists'!$B$3,'Table Lists'!$C$3,IF(B20='Table Lists'!$B$4,'Table Lists'!$C$4,IF(B20='Table Lists'!$B$5,'Table Lists'!$C$5,IF(B20='Table Lists'!$B$6,'Table Lists'!$C$6,IF(B20='Table Lists'!$B$7,'Table Lists'!$C$7,IF(B20='Table Lists'!$B$8,'Table Lists'!$C$8,IF(B20='Table Lists'!$B$9,'Table Lists'!$C$9))))))))</f>
        <v xml:space="preserve"> </v>
      </c>
      <c r="K20" s="19" t="str">
        <f>IF(B20='Table Lists'!$B$2, " ", IF($M$1-G20&gt;20,15%,0%))</f>
        <v xml:space="preserve"> </v>
      </c>
      <c r="L20" s="18" t="str">
        <f>IF(B20='Table Lists'!$B$2," ",IF(I20="YES",(J20*0.15),"$0"))</f>
        <v xml:space="preserve"> </v>
      </c>
      <c r="M20" s="18" t="str">
        <f>IF(B20='Table Lists'!$B$2, " ", J20+L20-(K20*J20))</f>
        <v xml:space="preserve"> </v>
      </c>
    </row>
    <row r="21" spans="1:13" ht="19.5" customHeight="1" x14ac:dyDescent="0.25">
      <c r="A21" s="83"/>
      <c r="B21" s="83"/>
      <c r="C21" s="83"/>
      <c r="D21" s="83"/>
      <c r="E21" s="92"/>
      <c r="F21" s="83"/>
      <c r="G21" s="83"/>
      <c r="H21" s="83"/>
      <c r="I21" s="83"/>
      <c r="J21" s="18" t="str">
        <f>IF(B21='Table Lists'!$B$2," ",IF(B21='Table Lists'!$B$3,'Table Lists'!$C$3,IF(B21='Table Lists'!$B$4,'Table Lists'!$C$4,IF(B21='Table Lists'!$B$5,'Table Lists'!$C$5,IF(B21='Table Lists'!$B$6,'Table Lists'!$C$6,IF(B21='Table Lists'!$B$7,'Table Lists'!$C$7,IF(B21='Table Lists'!$B$8,'Table Lists'!$C$8,IF(B21='Table Lists'!$B$9,'Table Lists'!$C$9))))))))</f>
        <v xml:space="preserve"> </v>
      </c>
      <c r="K21" s="19" t="str">
        <f>IF(B21='Table Lists'!$B$2, " ", IF($M$1-G21&gt;20,15%,0%))</f>
        <v xml:space="preserve"> </v>
      </c>
      <c r="L21" s="18" t="str">
        <f>IF(B21='Table Lists'!$B$2," ",IF(I21="YES",(J21*0.15),"$0"))</f>
        <v xml:space="preserve"> </v>
      </c>
      <c r="M21" s="18" t="str">
        <f>IF(B21='Table Lists'!$B$2, " ", J21+L21-(K21*J21))</f>
        <v xml:space="preserve"> </v>
      </c>
    </row>
    <row r="22" spans="1:13" ht="19.5" customHeight="1" x14ac:dyDescent="0.25">
      <c r="A22" s="83"/>
      <c r="B22" s="83"/>
      <c r="C22" s="83"/>
      <c r="D22" s="83"/>
      <c r="E22" s="92"/>
      <c r="F22" s="83"/>
      <c r="G22" s="83"/>
      <c r="H22" s="83"/>
      <c r="I22" s="83"/>
      <c r="J22" s="18" t="str">
        <f>IF(B22='Table Lists'!$B$2," ",IF(B22='Table Lists'!$B$3,'Table Lists'!$C$3,IF(B22='Table Lists'!$B$4,'Table Lists'!$C$4,IF(B22='Table Lists'!$B$5,'Table Lists'!$C$5,IF(B22='Table Lists'!$B$6,'Table Lists'!$C$6,IF(B22='Table Lists'!$B$7,'Table Lists'!$C$7,IF(B22='Table Lists'!$B$8,'Table Lists'!$C$8,IF(B22='Table Lists'!$B$9,'Table Lists'!$C$9))))))))</f>
        <v xml:space="preserve"> </v>
      </c>
      <c r="K22" s="19" t="str">
        <f>IF(B22='Table Lists'!$B$2, " ", IF($M$1-G22&gt;20,15%,0%))</f>
        <v xml:space="preserve"> </v>
      </c>
      <c r="L22" s="18" t="str">
        <f>IF(B22='Table Lists'!$B$2," ",IF(I22="YES",(J22*0.15),"$0"))</f>
        <v xml:space="preserve"> </v>
      </c>
      <c r="M22" s="18" t="str">
        <f>IF(B22='Table Lists'!$B$2, " ", J22+L22-(K22*J22))</f>
        <v xml:space="preserve"> </v>
      </c>
    </row>
    <row r="23" spans="1:13" ht="19.5" customHeight="1" x14ac:dyDescent="0.25">
      <c r="A23" s="83"/>
      <c r="B23" s="83"/>
      <c r="C23" s="83"/>
      <c r="D23" s="83"/>
      <c r="E23" s="92"/>
      <c r="F23" s="83"/>
      <c r="G23" s="83"/>
      <c r="H23" s="83"/>
      <c r="I23" s="83"/>
      <c r="J23" s="18" t="str">
        <f>IF(B23='Table Lists'!$B$2," ",IF(B23='Table Lists'!$B$3,'Table Lists'!$C$3,IF(B23='Table Lists'!$B$4,'Table Lists'!$C$4,IF(B23='Table Lists'!$B$5,'Table Lists'!$C$5,IF(B23='Table Lists'!$B$6,'Table Lists'!$C$6,IF(B23='Table Lists'!$B$7,'Table Lists'!$C$7,IF(B23='Table Lists'!$B$8,'Table Lists'!$C$8,IF(B23='Table Lists'!$B$9,'Table Lists'!$C$9))))))))</f>
        <v xml:space="preserve"> </v>
      </c>
      <c r="K23" s="19" t="str">
        <f>IF(B23='Table Lists'!$B$2, " ", IF($M$1-G23&gt;20,15%,0%))</f>
        <v xml:space="preserve"> </v>
      </c>
      <c r="L23" s="18" t="str">
        <f>IF(B23='Table Lists'!$B$2," ",IF(I23="YES",(J23*0.15),"$0"))</f>
        <v xml:space="preserve"> </v>
      </c>
      <c r="M23" s="18" t="str">
        <f>IF(B23='Table Lists'!$B$2, " ", J23+L23-(K23*J23))</f>
        <v xml:space="preserve"> </v>
      </c>
    </row>
    <row r="24" spans="1:13" ht="19.5" customHeight="1" x14ac:dyDescent="0.25">
      <c r="A24" s="83"/>
      <c r="B24" s="83"/>
      <c r="C24" s="83"/>
      <c r="D24" s="83"/>
      <c r="E24" s="92"/>
      <c r="F24" s="83"/>
      <c r="G24" s="83"/>
      <c r="H24" s="83"/>
      <c r="I24" s="83"/>
      <c r="J24" s="18" t="str">
        <f>IF(B24='Table Lists'!$B$2," ",IF(B24='Table Lists'!$B$3,'Table Lists'!$C$3,IF(B24='Table Lists'!$B$4,'Table Lists'!$C$4,IF(B24='Table Lists'!$B$5,'Table Lists'!$C$5,IF(B24='Table Lists'!$B$6,'Table Lists'!$C$6,IF(B24='Table Lists'!$B$7,'Table Lists'!$C$7,IF(B24='Table Lists'!$B$8,'Table Lists'!$C$8,IF(B24='Table Lists'!$B$9,'Table Lists'!$C$9))))))))</f>
        <v xml:space="preserve"> </v>
      </c>
      <c r="K24" s="19" t="str">
        <f>IF(B24='Table Lists'!$B$2, " ", IF($M$1-G24&gt;20,15%,0%))</f>
        <v xml:space="preserve"> </v>
      </c>
      <c r="L24" s="18" t="str">
        <f>IF(B24='Table Lists'!$B$2," ",IF(I24="YES",(J24*0.15),"$0"))</f>
        <v xml:space="preserve"> </v>
      </c>
      <c r="M24" s="18" t="str">
        <f>IF(B24='Table Lists'!$B$2, " ", J24+L24-(K24*J24))</f>
        <v xml:space="preserve"> </v>
      </c>
    </row>
    <row r="25" spans="1:13" ht="19.5" customHeight="1" x14ac:dyDescent="0.25">
      <c r="A25" s="83"/>
      <c r="B25" s="83"/>
      <c r="C25" s="83"/>
      <c r="D25" s="83"/>
      <c r="E25" s="92"/>
      <c r="F25" s="83"/>
      <c r="G25" s="83"/>
      <c r="H25" s="83"/>
      <c r="I25" s="83"/>
      <c r="J25" s="18" t="str">
        <f>IF(B25='Table Lists'!$B$2," ",IF(B25='Table Lists'!$B$3,'Table Lists'!$C$3,IF(B25='Table Lists'!$B$4,'Table Lists'!$C$4,IF(B25='Table Lists'!$B$5,'Table Lists'!$C$5,IF(B25='Table Lists'!$B$6,'Table Lists'!$C$6,IF(B25='Table Lists'!$B$7,'Table Lists'!$C$7,IF(B25='Table Lists'!$B$8,'Table Lists'!$C$8,IF(B25='Table Lists'!$B$9,'Table Lists'!$C$9))))))))</f>
        <v xml:space="preserve"> </v>
      </c>
      <c r="K25" s="19" t="str">
        <f>IF(B25='Table Lists'!$B$2, " ", IF($M$1-G25&gt;20,15%,0%))</f>
        <v xml:space="preserve"> </v>
      </c>
      <c r="L25" s="18" t="str">
        <f>IF(B25='Table Lists'!$B$2," ",IF(I25="YES",(J25*0.15),"$0"))</f>
        <v xml:space="preserve"> </v>
      </c>
      <c r="M25" s="18" t="str">
        <f>IF(B25='Table Lists'!$B$2, " ", J25+L25-(K25*J25))</f>
        <v xml:space="preserve"> </v>
      </c>
    </row>
    <row r="26" spans="1:13" ht="19.5" customHeight="1" x14ac:dyDescent="0.25">
      <c r="A26" s="83"/>
      <c r="B26" s="83"/>
      <c r="C26" s="83"/>
      <c r="D26" s="83"/>
      <c r="E26" s="92"/>
      <c r="F26" s="83"/>
      <c r="G26" s="83"/>
      <c r="H26" s="83"/>
      <c r="I26" s="83"/>
      <c r="J26" s="18" t="str">
        <f>IF(B26='Table Lists'!$B$2," ",IF(B26='Table Lists'!$B$3,'Table Lists'!$C$3,IF(B26='Table Lists'!$B$4,'Table Lists'!$C$4,IF(B26='Table Lists'!$B$5,'Table Lists'!$C$5,IF(B26='Table Lists'!$B$6,'Table Lists'!$C$6,IF(B26='Table Lists'!$B$7,'Table Lists'!$C$7,IF(B26='Table Lists'!$B$8,'Table Lists'!$C$8,IF(B26='Table Lists'!$B$9,'Table Lists'!$C$9))))))))</f>
        <v xml:space="preserve"> </v>
      </c>
      <c r="K26" s="19" t="str">
        <f>IF(B26='Table Lists'!$B$2, " ", IF($M$1-G26&gt;20,15%,0%))</f>
        <v xml:space="preserve"> </v>
      </c>
      <c r="L26" s="18" t="str">
        <f>IF(B26='Table Lists'!$B$2," ",IF(I26="YES",(J26*0.15),"$0"))</f>
        <v xml:space="preserve"> </v>
      </c>
      <c r="M26" s="18" t="str">
        <f>IF(B26='Table Lists'!$B$2, " ", J26+L26-(K26*J26))</f>
        <v xml:space="preserve"> </v>
      </c>
    </row>
    <row r="27" spans="1:13" ht="19.5" customHeight="1" x14ac:dyDescent="0.25">
      <c r="A27" s="83"/>
      <c r="B27" s="83"/>
      <c r="C27" s="83"/>
      <c r="D27" s="83"/>
      <c r="E27" s="92"/>
      <c r="F27" s="83"/>
      <c r="G27" s="83"/>
      <c r="H27" s="83"/>
      <c r="I27" s="83"/>
      <c r="J27" s="18" t="str">
        <f>IF(B27='Table Lists'!$B$2," ",IF(B27='Table Lists'!$B$3,'Table Lists'!$C$3,IF(B27='Table Lists'!$B$4,'Table Lists'!$C$4,IF(B27='Table Lists'!$B$5,'Table Lists'!$C$5,IF(B27='Table Lists'!$B$6,'Table Lists'!$C$6,IF(B27='Table Lists'!$B$7,'Table Lists'!$C$7,IF(B27='Table Lists'!$B$8,'Table Lists'!$C$8,IF(B27='Table Lists'!$B$9,'Table Lists'!$C$9))))))))</f>
        <v xml:space="preserve"> </v>
      </c>
      <c r="K27" s="19" t="str">
        <f>IF(B27='Table Lists'!$B$2, " ", IF($M$1-G27&gt;20,15%,0%))</f>
        <v xml:space="preserve"> </v>
      </c>
      <c r="L27" s="18" t="str">
        <f>IF(B27='Table Lists'!$B$2," ",IF(I27="YES",(J27*0.15),"$0"))</f>
        <v xml:space="preserve"> </v>
      </c>
      <c r="M27" s="18" t="str">
        <f>IF(B27='Table Lists'!$B$2, " ", J27+L27-(K27*J27))</f>
        <v xml:space="preserve"> </v>
      </c>
    </row>
    <row r="28" spans="1:13" ht="19.5" customHeight="1" x14ac:dyDescent="0.25">
      <c r="A28" s="83"/>
      <c r="B28" s="83"/>
      <c r="C28" s="83"/>
      <c r="D28" s="83"/>
      <c r="E28" s="92"/>
      <c r="F28" s="83"/>
      <c r="G28" s="83"/>
      <c r="H28" s="83"/>
      <c r="I28" s="83"/>
      <c r="J28" s="18" t="str">
        <f>IF(B28='Table Lists'!$B$2," ",IF(B28='Table Lists'!$B$3,'Table Lists'!$C$3,IF(B28='Table Lists'!$B$4,'Table Lists'!$C$4,IF(B28='Table Lists'!$B$5,'Table Lists'!$C$5,IF(B28='Table Lists'!$B$6,'Table Lists'!$C$6,IF(B28='Table Lists'!$B$7,'Table Lists'!$C$7,IF(B28='Table Lists'!$B$8,'Table Lists'!$C$8,IF(B28='Table Lists'!$B$9,'Table Lists'!$C$9))))))))</f>
        <v xml:space="preserve"> </v>
      </c>
      <c r="K28" s="19" t="str">
        <f>IF(B28='Table Lists'!$B$2, " ", IF($M$1-G28&gt;20,15%,0%))</f>
        <v xml:space="preserve"> </v>
      </c>
      <c r="L28" s="18" t="str">
        <f>IF(B28='Table Lists'!$B$2," ",IF(I28="YES",(J28*0.15),"$0"))</f>
        <v xml:space="preserve"> </v>
      </c>
      <c r="M28" s="18" t="str">
        <f>IF(B28='Table Lists'!$B$2, " ", J28+L28-(K28*J28))</f>
        <v xml:space="preserve"> </v>
      </c>
    </row>
    <row r="29" spans="1:13" ht="19.5" customHeight="1" x14ac:dyDescent="0.25">
      <c r="A29" s="83"/>
      <c r="B29" s="83"/>
      <c r="C29" s="83"/>
      <c r="D29" s="83"/>
      <c r="E29" s="92"/>
      <c r="F29" s="83"/>
      <c r="G29" s="83"/>
      <c r="H29" s="83"/>
      <c r="I29" s="83"/>
      <c r="J29" s="18" t="str">
        <f>IF(B29='Table Lists'!$B$2," ",IF(B29='Table Lists'!$B$3,'Table Lists'!$C$3,IF(B29='Table Lists'!$B$4,'Table Lists'!$C$4,IF(B29='Table Lists'!$B$5,'Table Lists'!$C$5,IF(B29='Table Lists'!$B$6,'Table Lists'!$C$6,IF(B29='Table Lists'!$B$7,'Table Lists'!$C$7,IF(B29='Table Lists'!$B$8,'Table Lists'!$C$8,IF(B29='Table Lists'!$B$9,'Table Lists'!$C$9))))))))</f>
        <v xml:space="preserve"> </v>
      </c>
      <c r="K29" s="19" t="str">
        <f>IF(B29='Table Lists'!$B$2, " ", IF($M$1-G29&gt;20,15%,0%))</f>
        <v xml:space="preserve"> </v>
      </c>
      <c r="L29" s="18" t="str">
        <f>IF(B29='Table Lists'!$B$2," ",IF(I29="YES",(J29*0.15),"$0"))</f>
        <v xml:space="preserve"> </v>
      </c>
      <c r="M29" s="18" t="str">
        <f>IF(B29='Table Lists'!$B$2, " ", J29+L29-(K29*J29))</f>
        <v xml:space="preserve"> </v>
      </c>
    </row>
    <row r="30" spans="1:13" ht="19.5" customHeight="1" x14ac:dyDescent="0.25">
      <c r="A30" s="83"/>
      <c r="B30" s="83"/>
      <c r="C30" s="83"/>
      <c r="D30" s="83"/>
      <c r="E30" s="92"/>
      <c r="F30" s="83"/>
      <c r="G30" s="83"/>
      <c r="H30" s="83"/>
      <c r="I30" s="83"/>
      <c r="J30" s="18" t="str">
        <f>IF(B30='Table Lists'!$B$2," ",IF(B30='Table Lists'!$B$3,'Table Lists'!$C$3,IF(B30='Table Lists'!$B$4,'Table Lists'!$C$4,IF(B30='Table Lists'!$B$5,'Table Lists'!$C$5,IF(B30='Table Lists'!$B$6,'Table Lists'!$C$6,IF(B30='Table Lists'!$B$7,'Table Lists'!$C$7,IF(B30='Table Lists'!$B$8,'Table Lists'!$C$8,IF(B30='Table Lists'!$B$9,'Table Lists'!$C$9))))))))</f>
        <v xml:space="preserve"> </v>
      </c>
      <c r="K30" s="19" t="str">
        <f>IF(B30='Table Lists'!$B$2, " ", IF($M$1-G30&gt;20,15%,0%))</f>
        <v xml:space="preserve"> </v>
      </c>
      <c r="L30" s="18" t="str">
        <f>IF(B30='Table Lists'!$B$2," ",IF(I30="YES",(J30*0.15),"$0"))</f>
        <v xml:space="preserve"> </v>
      </c>
      <c r="M30" s="18" t="str">
        <f>IF(B30='Table Lists'!$B$2, " ", J30+L30-(K30*J30))</f>
        <v xml:space="preserve"> </v>
      </c>
    </row>
    <row r="31" spans="1:13" ht="19.5" customHeight="1" x14ac:dyDescent="0.25">
      <c r="A31" s="83"/>
      <c r="B31" s="83"/>
      <c r="C31" s="83"/>
      <c r="D31" s="83"/>
      <c r="E31" s="92"/>
      <c r="F31" s="83"/>
      <c r="G31" s="83"/>
      <c r="H31" s="83"/>
      <c r="I31" s="83"/>
      <c r="J31" s="18" t="str">
        <f>IF(B31='Table Lists'!$B$2," ",IF(B31='Table Lists'!$B$3,'Table Lists'!$C$3,IF(B31='Table Lists'!$B$4,'Table Lists'!$C$4,IF(B31='Table Lists'!$B$5,'Table Lists'!$C$5,IF(B31='Table Lists'!$B$6,'Table Lists'!$C$6,IF(B31='Table Lists'!$B$7,'Table Lists'!$C$7,IF(B31='Table Lists'!$B$8,'Table Lists'!$C$8,IF(B31='Table Lists'!$B$9,'Table Lists'!$C$9))))))))</f>
        <v xml:space="preserve"> </v>
      </c>
      <c r="K31" s="19" t="str">
        <f>IF(B31='Table Lists'!$B$2, " ", IF($M$1-G31&gt;20,15%,0%))</f>
        <v xml:space="preserve"> </v>
      </c>
      <c r="L31" s="18" t="str">
        <f>IF(B31='Table Lists'!$B$2," ",IF(I31="YES",(J31*0.15),"$0"))</f>
        <v xml:space="preserve"> </v>
      </c>
      <c r="M31" s="18" t="str">
        <f>IF(B31='Table Lists'!$B$2, " ", J31+L31-(K31*J31))</f>
        <v xml:space="preserve"> </v>
      </c>
    </row>
    <row r="32" spans="1:13" ht="19.5" customHeight="1" x14ac:dyDescent="0.25">
      <c r="A32" s="83"/>
      <c r="B32" s="83"/>
      <c r="C32" s="83"/>
      <c r="D32" s="83"/>
      <c r="E32" s="92"/>
      <c r="F32" s="83"/>
      <c r="G32" s="83"/>
      <c r="H32" s="83"/>
      <c r="I32" s="83"/>
      <c r="J32" s="18" t="str">
        <f>IF(B32='Table Lists'!$B$2," ",IF(B32='Table Lists'!$B$3,'Table Lists'!$C$3,IF(B32='Table Lists'!$B$4,'Table Lists'!$C$4,IF(B32='Table Lists'!$B$5,'Table Lists'!$C$5,IF(B32='Table Lists'!$B$6,'Table Lists'!$C$6,IF(B32='Table Lists'!$B$7,'Table Lists'!$C$7,IF(B32='Table Lists'!$B$8,'Table Lists'!$C$8,IF(B32='Table Lists'!$B$9,'Table Lists'!$C$9))))))))</f>
        <v xml:space="preserve"> </v>
      </c>
      <c r="K32" s="19" t="str">
        <f>IF(B32='Table Lists'!$B$2, " ", IF($M$1-G32&gt;20,15%,0%))</f>
        <v xml:space="preserve"> </v>
      </c>
      <c r="L32" s="18" t="str">
        <f>IF(B32='Table Lists'!$B$2," ",IF(I32="YES",(J32*0.15),"$0"))</f>
        <v xml:space="preserve"> </v>
      </c>
      <c r="M32" s="18" t="str">
        <f>IF(B32='Table Lists'!$B$2, " ", J32+L32-(K32*J32))</f>
        <v xml:space="preserve"> </v>
      </c>
    </row>
    <row r="33" spans="1:13" ht="19.5" customHeight="1" x14ac:dyDescent="0.25">
      <c r="A33" s="83"/>
      <c r="B33" s="83"/>
      <c r="C33" s="83"/>
      <c r="D33" s="83"/>
      <c r="E33" s="92"/>
      <c r="F33" s="83"/>
      <c r="G33" s="83"/>
      <c r="H33" s="83"/>
      <c r="I33" s="83"/>
      <c r="J33" s="18" t="str">
        <f>IF(B33='Table Lists'!$B$2," ",IF(B33='Table Lists'!$B$3,'Table Lists'!$C$3,IF(B33='Table Lists'!$B$4,'Table Lists'!$C$4,IF(B33='Table Lists'!$B$5,'Table Lists'!$C$5,IF(B33='Table Lists'!$B$6,'Table Lists'!$C$6,IF(B33='Table Lists'!$B$7,'Table Lists'!$C$7,IF(B33='Table Lists'!$B$8,'Table Lists'!$C$8,IF(B33='Table Lists'!$B$9,'Table Lists'!$C$9))))))))</f>
        <v xml:space="preserve"> </v>
      </c>
      <c r="K33" s="19" t="str">
        <f>IF(B33='Table Lists'!$B$2, " ", IF($M$1-G33&gt;20,15%,0%))</f>
        <v xml:space="preserve"> </v>
      </c>
      <c r="L33" s="18" t="str">
        <f>IF(B33='Table Lists'!$B$2," ",IF(I33="YES",(J33*0.15),"$0"))</f>
        <v xml:space="preserve"> </v>
      </c>
      <c r="M33" s="18" t="str">
        <f>IF(B33='Table Lists'!$B$2, " ", J33+L33-(K33*J33))</f>
        <v xml:space="preserve"> </v>
      </c>
    </row>
    <row r="34" spans="1:13" ht="19.5" customHeight="1" x14ac:dyDescent="0.25">
      <c r="A34" s="83"/>
      <c r="B34" s="83"/>
      <c r="C34" s="83"/>
      <c r="D34" s="83"/>
      <c r="E34" s="92"/>
      <c r="F34" s="83"/>
      <c r="G34" s="83"/>
      <c r="H34" s="83"/>
      <c r="I34" s="83"/>
      <c r="J34" s="18" t="str">
        <f>IF(B34='Table Lists'!$B$2," ",IF(B34='Table Lists'!$B$3,'Table Lists'!$C$3,IF(B34='Table Lists'!$B$4,'Table Lists'!$C$4,IF(B34='Table Lists'!$B$5,'Table Lists'!$C$5,IF(B34='Table Lists'!$B$6,'Table Lists'!$C$6,IF(B34='Table Lists'!$B$7,'Table Lists'!$C$7,IF(B34='Table Lists'!$B$8,'Table Lists'!$C$8,IF(B34='Table Lists'!$B$9,'Table Lists'!$C$9))))))))</f>
        <v xml:space="preserve"> </v>
      </c>
      <c r="K34" s="19" t="str">
        <f>IF(B34='Table Lists'!$B$2, " ", IF($M$1-G34&gt;20,15%,0%))</f>
        <v xml:space="preserve"> </v>
      </c>
      <c r="L34" s="18" t="str">
        <f>IF(B34='Table Lists'!$B$2," ",IF(I34="YES",(J34*0.15),"$0"))</f>
        <v xml:space="preserve"> </v>
      </c>
      <c r="M34" s="18" t="str">
        <f>IF(B34='Table Lists'!$B$2, " ", J34+L34-(K34*J34))</f>
        <v xml:space="preserve"> </v>
      </c>
    </row>
    <row r="35" spans="1:13" ht="19.5" customHeight="1" x14ac:dyDescent="0.25">
      <c r="A35" s="83"/>
      <c r="B35" s="83"/>
      <c r="C35" s="83"/>
      <c r="D35" s="83"/>
      <c r="E35" s="92"/>
      <c r="F35" s="83"/>
      <c r="G35" s="83"/>
      <c r="H35" s="83"/>
      <c r="I35" s="83"/>
      <c r="J35" s="18" t="str">
        <f>IF(B35='Table Lists'!$B$2," ",IF(B35='Table Lists'!$B$3,'Table Lists'!$C$3,IF(B35='Table Lists'!$B$4,'Table Lists'!$C$4,IF(B35='Table Lists'!$B$5,'Table Lists'!$C$5,IF(B35='Table Lists'!$B$6,'Table Lists'!$C$6,IF(B35='Table Lists'!$B$7,'Table Lists'!$C$7,IF(B35='Table Lists'!$B$8,'Table Lists'!$C$8,IF(B35='Table Lists'!$B$9,'Table Lists'!$C$9))))))))</f>
        <v xml:space="preserve"> </v>
      </c>
      <c r="K35" s="19" t="str">
        <f>IF(B35='Table Lists'!$B$2, " ", IF($M$1-G35&gt;20,15%,0%))</f>
        <v xml:space="preserve"> </v>
      </c>
      <c r="L35" s="18" t="str">
        <f>IF(B35='Table Lists'!$B$2," ",IF(I35="YES",(J35*0.15),"$0"))</f>
        <v xml:space="preserve"> </v>
      </c>
      <c r="M35" s="18" t="str">
        <f>IF(B35='Table Lists'!$B$2, " ", J35+L35-(K35*J35))</f>
        <v xml:space="preserve"> </v>
      </c>
    </row>
    <row r="36" spans="1:13" ht="19.5" customHeight="1" x14ac:dyDescent="0.25">
      <c r="A36" s="83"/>
      <c r="B36" s="83"/>
      <c r="C36" s="83"/>
      <c r="D36" s="83"/>
      <c r="E36" s="92"/>
      <c r="F36" s="83"/>
      <c r="G36" s="83"/>
      <c r="H36" s="83"/>
      <c r="I36" s="83"/>
      <c r="J36" s="18" t="str">
        <f>IF(B36='Table Lists'!$B$2," ",IF(B36='Table Lists'!$B$3,'Table Lists'!$C$3,IF(B36='Table Lists'!$B$4,'Table Lists'!$C$4,IF(B36='Table Lists'!$B$5,'Table Lists'!$C$5,IF(B36='Table Lists'!$B$6,'Table Lists'!$C$6,IF(B36='Table Lists'!$B$7,'Table Lists'!$C$7,IF(B36='Table Lists'!$B$8,'Table Lists'!$C$8,IF(B36='Table Lists'!$B$9,'Table Lists'!$C$9))))))))</f>
        <v xml:space="preserve"> </v>
      </c>
      <c r="K36" s="19" t="str">
        <f>IF(B36='Table Lists'!$B$2, " ", IF($M$1-G36&gt;20,15%,0%))</f>
        <v xml:space="preserve"> </v>
      </c>
      <c r="L36" s="18" t="str">
        <f>IF(B36='Table Lists'!$B$2," ",IF(I36="YES",(J36*0.15),"$0"))</f>
        <v xml:space="preserve"> </v>
      </c>
      <c r="M36" s="18" t="str">
        <f>IF(B36='Table Lists'!$B$2, " ", J36+L36-(K36*J36))</f>
        <v xml:space="preserve"> </v>
      </c>
    </row>
    <row r="37" spans="1:13" ht="19.5" customHeight="1" x14ac:dyDescent="0.25">
      <c r="A37" s="83"/>
      <c r="B37" s="83"/>
      <c r="C37" s="83"/>
      <c r="D37" s="83"/>
      <c r="E37" s="92"/>
      <c r="F37" s="83"/>
      <c r="G37" s="83"/>
      <c r="H37" s="83"/>
      <c r="I37" s="83"/>
      <c r="J37" s="18" t="str">
        <f>IF(B37='Table Lists'!$B$2," ",IF(B37='Table Lists'!$B$3,'Table Lists'!$C$3,IF(B37='Table Lists'!$B$4,'Table Lists'!$C$4,IF(B37='Table Lists'!$B$5,'Table Lists'!$C$5,IF(B37='Table Lists'!$B$6,'Table Lists'!$C$6,IF(B37='Table Lists'!$B$7,'Table Lists'!$C$7,IF(B37='Table Lists'!$B$8,'Table Lists'!$C$8,IF(B37='Table Lists'!$B$9,'Table Lists'!$C$9))))))))</f>
        <v xml:space="preserve"> </v>
      </c>
      <c r="K37" s="19" t="str">
        <f>IF(B37='Table Lists'!$B$2, " ", IF($M$1-G37&gt;20,15%,0%))</f>
        <v xml:space="preserve"> </v>
      </c>
      <c r="L37" s="18" t="str">
        <f>IF(B37='Table Lists'!$B$2," ",IF(I37="YES",(J37*0.15),"$0"))</f>
        <v xml:space="preserve"> </v>
      </c>
      <c r="M37" s="18" t="str">
        <f>IF(B37='Table Lists'!$B$2, " ", J37+L37-(K37*J37))</f>
        <v xml:space="preserve"> </v>
      </c>
    </row>
    <row r="38" spans="1:13" ht="19.5" customHeight="1" x14ac:dyDescent="0.25">
      <c r="A38" s="83"/>
      <c r="B38" s="83"/>
      <c r="C38" s="83"/>
      <c r="D38" s="83"/>
      <c r="E38" s="92"/>
      <c r="F38" s="83"/>
      <c r="G38" s="83"/>
      <c r="H38" s="83"/>
      <c r="I38" s="83"/>
      <c r="J38" s="18" t="str">
        <f>IF(B38='Table Lists'!$B$2," ",IF(B38='Table Lists'!$B$3,'Table Lists'!$C$3,IF(B38='Table Lists'!$B$4,'Table Lists'!$C$4,IF(B38='Table Lists'!$B$5,'Table Lists'!$C$5,IF(B38='Table Lists'!$B$6,'Table Lists'!$C$6,IF(B38='Table Lists'!$B$7,'Table Lists'!$C$7,IF(B38='Table Lists'!$B$8,'Table Lists'!$C$8,IF(B38='Table Lists'!$B$9,'Table Lists'!$C$9))))))))</f>
        <v xml:space="preserve"> </v>
      </c>
      <c r="K38" s="19" t="str">
        <f>IF(B38='Table Lists'!$B$2, " ", IF($M$1-G38&gt;20,15%,0%))</f>
        <v xml:space="preserve"> </v>
      </c>
      <c r="L38" s="18" t="str">
        <f>IF(B38='Table Lists'!$B$2," ",IF(I38="YES",(J38*0.15),"$0"))</f>
        <v xml:space="preserve"> </v>
      </c>
      <c r="M38" s="18" t="str">
        <f>IF(B38='Table Lists'!$B$2, " ", J38+L38-(K38*J38))</f>
        <v xml:space="preserve"> </v>
      </c>
    </row>
    <row r="39" spans="1:13" ht="19.5" customHeight="1" x14ac:dyDescent="0.25">
      <c r="A39" s="83"/>
      <c r="B39" s="83"/>
      <c r="C39" s="83"/>
      <c r="D39" s="83"/>
      <c r="E39" s="92"/>
      <c r="F39" s="83"/>
      <c r="G39" s="83"/>
      <c r="H39" s="83"/>
      <c r="I39" s="83"/>
      <c r="J39" s="18" t="str">
        <f>IF(B39='Table Lists'!$B$2," ",IF(B39='Table Lists'!$B$3,'Table Lists'!$C$3,IF(B39='Table Lists'!$B$4,'Table Lists'!$C$4,IF(B39='Table Lists'!$B$5,'Table Lists'!$C$5,IF(B39='Table Lists'!$B$6,'Table Lists'!$C$6,IF(B39='Table Lists'!$B$7,'Table Lists'!$C$7,IF(B39='Table Lists'!$B$8,'Table Lists'!$C$8,IF(B39='Table Lists'!$B$9,'Table Lists'!$C$9))))))))</f>
        <v xml:space="preserve"> </v>
      </c>
      <c r="K39" s="19" t="str">
        <f>IF(B39='Table Lists'!$B$2, " ", IF($M$1-G39&gt;20,15%,0%))</f>
        <v xml:space="preserve"> </v>
      </c>
      <c r="L39" s="18" t="str">
        <f>IF(B39='Table Lists'!$B$2," ",IF(I39="YES",(J39*0.15),"$0"))</f>
        <v xml:space="preserve"> </v>
      </c>
      <c r="M39" s="18" t="str">
        <f>IF(B39='Table Lists'!$B$2, " ", J39+L39-(K39*J39))</f>
        <v xml:space="preserve"> </v>
      </c>
    </row>
    <row r="40" spans="1:13" ht="19.5" customHeight="1" x14ac:dyDescent="0.25">
      <c r="A40" s="83"/>
      <c r="B40" s="83"/>
      <c r="C40" s="83"/>
      <c r="D40" s="83"/>
      <c r="E40" s="92"/>
      <c r="F40" s="83"/>
      <c r="G40" s="83"/>
      <c r="H40" s="83"/>
      <c r="I40" s="83"/>
      <c r="J40" s="18" t="str">
        <f>IF(B40='Table Lists'!$B$2," ",IF(B40='Table Lists'!$B$3,'Table Lists'!$C$3,IF(B40='Table Lists'!$B$4,'Table Lists'!$C$4,IF(B40='Table Lists'!$B$5,'Table Lists'!$C$5,IF(B40='Table Lists'!$B$6,'Table Lists'!$C$6,IF(B40='Table Lists'!$B$7,'Table Lists'!$C$7,IF(B40='Table Lists'!$B$8,'Table Lists'!$C$8,IF(B40='Table Lists'!$B$9,'Table Lists'!$C$9))))))))</f>
        <v xml:space="preserve"> </v>
      </c>
      <c r="K40" s="19" t="str">
        <f>IF(B40='Table Lists'!$B$2, " ", IF($M$1-G40&gt;20,15%,0%))</f>
        <v xml:space="preserve"> </v>
      </c>
      <c r="L40" s="18" t="str">
        <f>IF(B40='Table Lists'!$B$2," ",IF(I40="YES",(J40*0.15),"$0"))</f>
        <v xml:space="preserve"> </v>
      </c>
      <c r="M40" s="18" t="str">
        <f>IF(B40='Table Lists'!$B$2, " ", J40+L40-(K40*J40))</f>
        <v xml:space="preserve"> </v>
      </c>
    </row>
    <row r="41" spans="1:13" ht="19.5" customHeight="1" x14ac:dyDescent="0.25">
      <c r="A41" s="83"/>
      <c r="B41" s="83"/>
      <c r="C41" s="83"/>
      <c r="D41" s="83"/>
      <c r="E41" s="92"/>
      <c r="F41" s="83"/>
      <c r="G41" s="83"/>
      <c r="H41" s="83"/>
      <c r="I41" s="83"/>
      <c r="J41" s="18" t="str">
        <f>IF(B41='Table Lists'!$B$2," ",IF(B41='Table Lists'!$B$3,'Table Lists'!$C$3,IF(B41='Table Lists'!$B$4,'Table Lists'!$C$4,IF(B41='Table Lists'!$B$5,'Table Lists'!$C$5,IF(B41='Table Lists'!$B$6,'Table Lists'!$C$6,IF(B41='Table Lists'!$B$7,'Table Lists'!$C$7,IF(B41='Table Lists'!$B$8,'Table Lists'!$C$8,IF(B41='Table Lists'!$B$9,'Table Lists'!$C$9))))))))</f>
        <v xml:space="preserve"> </v>
      </c>
      <c r="K41" s="19" t="str">
        <f>IF(B41='Table Lists'!$B$2, " ", IF($M$1-G41&gt;20,15%,0%))</f>
        <v xml:space="preserve"> </v>
      </c>
      <c r="L41" s="18" t="str">
        <f>IF(B41='Table Lists'!$B$2," ",IF(I41="YES",(J41*0.15),"$0"))</f>
        <v xml:space="preserve"> </v>
      </c>
      <c r="M41" s="18" t="str">
        <f>IF(B41='Table Lists'!$B$2, " ", J41+L41-(K41*J41))</f>
        <v xml:space="preserve"> </v>
      </c>
    </row>
    <row r="42" spans="1:13" ht="19.5" customHeight="1" x14ac:dyDescent="0.25">
      <c r="A42" s="83"/>
      <c r="B42" s="83"/>
      <c r="C42" s="83"/>
      <c r="D42" s="83"/>
      <c r="E42" s="92"/>
      <c r="F42" s="83"/>
      <c r="G42" s="83"/>
      <c r="H42" s="83"/>
      <c r="I42" s="83"/>
      <c r="J42" s="18" t="str">
        <f>IF(B42='Table Lists'!$B$2," ",IF(B42='Table Lists'!$B$3,'Table Lists'!$C$3,IF(B42='Table Lists'!$B$4,'Table Lists'!$C$4,IF(B42='Table Lists'!$B$5,'Table Lists'!$C$5,IF(B42='Table Lists'!$B$6,'Table Lists'!$C$6,IF(B42='Table Lists'!$B$7,'Table Lists'!$C$7,IF(B42='Table Lists'!$B$8,'Table Lists'!$C$8,IF(B42='Table Lists'!$B$9,'Table Lists'!$C$9))))))))</f>
        <v xml:space="preserve"> </v>
      </c>
      <c r="K42" s="19" t="str">
        <f>IF(B42='Table Lists'!$B$2, " ", IF($M$1-G42&gt;20,15%,0%))</f>
        <v xml:space="preserve"> </v>
      </c>
      <c r="L42" s="18" t="str">
        <f>IF(B42='Table Lists'!$B$2," ",IF(I42="YES",(J42*0.15),"$0"))</f>
        <v xml:space="preserve"> </v>
      </c>
      <c r="M42" s="18" t="str">
        <f>IF(B42='Table Lists'!$B$2, " ", J42+L42-(K42*J42))</f>
        <v xml:space="preserve"> </v>
      </c>
    </row>
    <row r="43" spans="1:13" ht="19.5" customHeight="1" x14ac:dyDescent="0.25"/>
    <row r="44" spans="1:13" ht="19.5" customHeight="1" x14ac:dyDescent="0.25"/>
    <row r="45" spans="1:13" ht="19.5" customHeight="1" x14ac:dyDescent="0.25"/>
    <row r="46" spans="1:13" ht="19.5" customHeight="1" x14ac:dyDescent="0.25"/>
    <row r="47" spans="1:13" ht="19.5" customHeight="1" x14ac:dyDescent="0.25"/>
    <row r="48" spans="1:13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spans="10:13" ht="19.5" customHeight="1" x14ac:dyDescent="0.25"/>
    <row r="82" spans="10:13" ht="19.5" customHeight="1" x14ac:dyDescent="0.25"/>
    <row r="83" spans="10:13" ht="19.5" customHeight="1" x14ac:dyDescent="0.25">
      <c r="J83" s="20"/>
      <c r="K83" s="20"/>
      <c r="L83" s="20"/>
      <c r="M83" s="20"/>
    </row>
    <row r="84" spans="10:13" ht="19.5" customHeight="1" x14ac:dyDescent="0.25">
      <c r="J84" s="20"/>
      <c r="K84" s="20"/>
      <c r="L84" s="20"/>
      <c r="M84" s="20"/>
    </row>
    <row r="85" spans="10:13" ht="19.5" customHeight="1" x14ac:dyDescent="0.25">
      <c r="J85" s="20"/>
      <c r="K85" s="20"/>
      <c r="L85" s="20"/>
      <c r="M85" s="20"/>
    </row>
    <row r="86" spans="10:13" ht="19.5" customHeight="1" x14ac:dyDescent="0.25">
      <c r="J86" s="20"/>
      <c r="K86" s="20"/>
      <c r="L86" s="20"/>
      <c r="M86" s="20"/>
    </row>
    <row r="87" spans="10:13" ht="19.5" customHeight="1" x14ac:dyDescent="0.25">
      <c r="J87" s="20"/>
      <c r="K87" s="20"/>
      <c r="L87" s="20"/>
      <c r="M87" s="20"/>
    </row>
    <row r="88" spans="10:13" ht="19.5" customHeight="1" x14ac:dyDescent="0.25">
      <c r="J88" s="20"/>
      <c r="K88" s="20"/>
      <c r="L88" s="20"/>
      <c r="M88" s="20"/>
    </row>
    <row r="89" spans="10:13" ht="19.5" customHeight="1" x14ac:dyDescent="0.25">
      <c r="J89" s="20"/>
      <c r="K89" s="20"/>
      <c r="L89" s="20"/>
      <c r="M89" s="20"/>
    </row>
    <row r="90" spans="10:13" ht="19.5" customHeight="1" x14ac:dyDescent="0.25">
      <c r="J90" s="20"/>
      <c r="K90" s="20"/>
      <c r="L90" s="20"/>
      <c r="M90" s="20"/>
    </row>
    <row r="91" spans="10:13" ht="19.5" customHeight="1" x14ac:dyDescent="0.25">
      <c r="J91" s="20"/>
      <c r="K91" s="20"/>
      <c r="L91" s="20"/>
      <c r="M91" s="20"/>
    </row>
    <row r="92" spans="10:13" ht="19.5" customHeight="1" x14ac:dyDescent="0.25">
      <c r="J92" s="20"/>
      <c r="K92" s="20"/>
      <c r="L92" s="20"/>
      <c r="M92" s="20"/>
    </row>
    <row r="93" spans="10:13" ht="19.5" customHeight="1" x14ac:dyDescent="0.25">
      <c r="J93" s="20"/>
      <c r="K93" s="20"/>
      <c r="L93" s="20"/>
      <c r="M93" s="20"/>
    </row>
    <row r="94" spans="10:13" ht="19.5" customHeight="1" x14ac:dyDescent="0.25">
      <c r="J94" s="20"/>
      <c r="K94" s="20"/>
      <c r="L94" s="20"/>
      <c r="M94" s="20"/>
    </row>
    <row r="95" spans="10:13" ht="19.5" customHeight="1" x14ac:dyDescent="0.25">
      <c r="J95" s="20"/>
      <c r="K95" s="20"/>
      <c r="L95" s="20"/>
      <c r="M95" s="20"/>
    </row>
    <row r="96" spans="10:13" ht="19.5" customHeight="1" x14ac:dyDescent="0.25">
      <c r="J96" s="20"/>
      <c r="K96" s="20"/>
      <c r="L96" s="20"/>
      <c r="M96" s="20"/>
    </row>
    <row r="97" spans="10:13" ht="19.5" customHeight="1" x14ac:dyDescent="0.25">
      <c r="J97" s="20"/>
      <c r="K97" s="20"/>
      <c r="L97" s="20"/>
      <c r="M97" s="20"/>
    </row>
    <row r="98" spans="10:13" ht="19.5" customHeight="1" x14ac:dyDescent="0.25">
      <c r="J98" s="20"/>
      <c r="K98" s="20"/>
      <c r="L98" s="20"/>
      <c r="M98" s="20"/>
    </row>
    <row r="99" spans="10:13" ht="19.5" customHeight="1" x14ac:dyDescent="0.25">
      <c r="J99" s="20"/>
      <c r="K99" s="20"/>
      <c r="L99" s="20"/>
      <c r="M99" s="20"/>
    </row>
    <row r="100" spans="10:13" ht="19.5" customHeight="1" x14ac:dyDescent="0.25">
      <c r="J100" s="20"/>
      <c r="K100" s="20"/>
      <c r="L100" s="20"/>
      <c r="M100" s="20"/>
    </row>
    <row r="101" spans="10:13" ht="19.5" customHeight="1" x14ac:dyDescent="0.25">
      <c r="J101" s="20"/>
      <c r="K101" s="20"/>
      <c r="L101" s="20"/>
      <c r="M101" s="20"/>
    </row>
    <row r="102" spans="10:13" ht="19.5" customHeight="1" x14ac:dyDescent="0.25">
      <c r="J102" s="20"/>
      <c r="K102" s="20"/>
      <c r="L102" s="20"/>
      <c r="M102" s="20"/>
    </row>
    <row r="103" spans="10:13" ht="19.5" customHeight="1" x14ac:dyDescent="0.25">
      <c r="J103" s="20"/>
      <c r="K103" s="20"/>
      <c r="L103" s="20"/>
      <c r="M103" s="20"/>
    </row>
    <row r="104" spans="10:13" ht="19.5" customHeight="1" x14ac:dyDescent="0.25">
      <c r="J104" s="20"/>
      <c r="K104" s="20"/>
      <c r="L104" s="20"/>
      <c r="M104" s="20"/>
    </row>
    <row r="105" spans="10:13" ht="19.5" customHeight="1" x14ac:dyDescent="0.25">
      <c r="J105" s="20"/>
      <c r="K105" s="20"/>
      <c r="L105" s="20"/>
      <c r="M105" s="20"/>
    </row>
    <row r="106" spans="10:13" ht="19.5" customHeight="1" x14ac:dyDescent="0.25">
      <c r="J106" s="20"/>
      <c r="K106" s="20"/>
      <c r="L106" s="20"/>
      <c r="M106" s="20"/>
    </row>
    <row r="107" spans="10:13" ht="19.5" customHeight="1" x14ac:dyDescent="0.25">
      <c r="J107" s="20"/>
      <c r="K107" s="20"/>
      <c r="L107" s="20"/>
      <c r="M107" s="20"/>
    </row>
    <row r="108" spans="10:13" ht="19.5" customHeight="1" x14ac:dyDescent="0.25">
      <c r="J108" s="20"/>
      <c r="K108" s="20"/>
      <c r="L108" s="20"/>
      <c r="M108" s="20"/>
    </row>
    <row r="109" spans="10:13" ht="19.5" customHeight="1" x14ac:dyDescent="0.25">
      <c r="J109" s="20"/>
      <c r="K109" s="20"/>
      <c r="L109" s="20"/>
      <c r="M109" s="20"/>
    </row>
    <row r="110" spans="10:13" ht="19.5" customHeight="1" x14ac:dyDescent="0.25">
      <c r="J110" s="20"/>
      <c r="K110" s="20"/>
      <c r="L110" s="20"/>
      <c r="M110" s="20"/>
    </row>
    <row r="111" spans="10:13" ht="19.5" customHeight="1" x14ac:dyDescent="0.25">
      <c r="J111" s="20"/>
      <c r="K111" s="20"/>
      <c r="L111" s="20"/>
      <c r="M111" s="20"/>
    </row>
    <row r="112" spans="10:13" ht="19.5" customHeight="1" x14ac:dyDescent="0.25">
      <c r="J112" s="20"/>
      <c r="K112" s="20"/>
      <c r="L112" s="20"/>
      <c r="M112" s="20"/>
    </row>
    <row r="113" spans="10:13" ht="19.5" customHeight="1" x14ac:dyDescent="0.25">
      <c r="J113" s="20"/>
      <c r="K113" s="20"/>
      <c r="L113" s="20"/>
      <c r="M113" s="20"/>
    </row>
    <row r="114" spans="10:13" ht="19.5" customHeight="1" x14ac:dyDescent="0.25">
      <c r="J114" s="20"/>
      <c r="K114" s="20"/>
      <c r="L114" s="20"/>
      <c r="M114" s="20"/>
    </row>
    <row r="115" spans="10:13" ht="19.5" customHeight="1" x14ac:dyDescent="0.25">
      <c r="J115" s="20"/>
      <c r="K115" s="20"/>
      <c r="L115" s="20"/>
      <c r="M115" s="20"/>
    </row>
    <row r="116" spans="10:13" ht="19.5" customHeight="1" x14ac:dyDescent="0.25">
      <c r="J116" s="20"/>
      <c r="K116" s="20"/>
      <c r="L116" s="20"/>
      <c r="M116" s="20"/>
    </row>
    <row r="117" spans="10:13" ht="19.5" customHeight="1" x14ac:dyDescent="0.25">
      <c r="J117" s="20"/>
      <c r="K117" s="20"/>
      <c r="L117" s="20"/>
      <c r="M117" s="20"/>
    </row>
    <row r="118" spans="10:13" ht="19.5" customHeight="1" x14ac:dyDescent="0.25">
      <c r="J118" s="20"/>
      <c r="K118" s="20"/>
      <c r="L118" s="20"/>
      <c r="M118" s="20"/>
    </row>
    <row r="119" spans="10:13" ht="19.5" customHeight="1" x14ac:dyDescent="0.25">
      <c r="J119" s="20"/>
      <c r="K119" s="20"/>
      <c r="L119" s="20"/>
      <c r="M119" s="20"/>
    </row>
    <row r="120" spans="10:13" ht="19.5" customHeight="1" x14ac:dyDescent="0.25">
      <c r="J120" s="20"/>
      <c r="K120" s="20"/>
      <c r="L120" s="20"/>
      <c r="M120" s="20"/>
    </row>
    <row r="121" spans="10:13" ht="19.5" customHeight="1" x14ac:dyDescent="0.25">
      <c r="J121" s="20"/>
      <c r="K121" s="20"/>
      <c r="L121" s="20"/>
      <c r="M121" s="20"/>
    </row>
    <row r="122" spans="10:13" ht="19.5" customHeight="1" x14ac:dyDescent="0.25">
      <c r="J122" s="20"/>
      <c r="K122" s="20"/>
      <c r="L122" s="20"/>
      <c r="M122" s="20"/>
    </row>
    <row r="123" spans="10:13" ht="19.5" customHeight="1" x14ac:dyDescent="0.25">
      <c r="J123" s="20"/>
      <c r="K123" s="20"/>
      <c r="L123" s="20"/>
      <c r="M123" s="20"/>
    </row>
    <row r="124" spans="10:13" ht="19.5" customHeight="1" x14ac:dyDescent="0.25">
      <c r="J124" s="20"/>
      <c r="K124" s="20"/>
      <c r="L124" s="20"/>
      <c r="M124" s="20"/>
    </row>
    <row r="125" spans="10:13" ht="19.5" customHeight="1" x14ac:dyDescent="0.25">
      <c r="J125" s="20"/>
      <c r="K125" s="20"/>
      <c r="L125" s="20"/>
      <c r="M125" s="20"/>
    </row>
    <row r="126" spans="10:13" ht="19.5" customHeight="1" x14ac:dyDescent="0.25">
      <c r="J126" s="20"/>
      <c r="K126" s="20"/>
      <c r="L126" s="20"/>
      <c r="M126" s="20"/>
    </row>
    <row r="127" spans="10:13" ht="19.5" customHeight="1" x14ac:dyDescent="0.25">
      <c r="J127" s="20"/>
      <c r="K127" s="20"/>
      <c r="L127" s="20"/>
      <c r="M127" s="20"/>
    </row>
    <row r="128" spans="10:13" ht="19.5" customHeight="1" x14ac:dyDescent="0.25">
      <c r="J128" s="20"/>
      <c r="K128" s="20"/>
      <c r="L128" s="20"/>
      <c r="M128" s="20"/>
    </row>
    <row r="129" spans="10:13" ht="19.5" customHeight="1" x14ac:dyDescent="0.25">
      <c r="J129" s="20"/>
      <c r="K129" s="20"/>
      <c r="L129" s="20"/>
      <c r="M129" s="20"/>
    </row>
    <row r="130" spans="10:13" ht="19.5" customHeight="1" x14ac:dyDescent="0.25">
      <c r="J130" s="20"/>
      <c r="K130" s="20"/>
      <c r="L130" s="20"/>
      <c r="M130" s="20"/>
    </row>
    <row r="131" spans="10:13" ht="19.5" customHeight="1" x14ac:dyDescent="0.25">
      <c r="J131" s="20"/>
      <c r="K131" s="20"/>
      <c r="L131" s="20"/>
      <c r="M131" s="20"/>
    </row>
    <row r="132" spans="10:13" ht="19.5" customHeight="1" x14ac:dyDescent="0.25">
      <c r="J132" s="20"/>
      <c r="K132" s="20"/>
      <c r="L132" s="20"/>
      <c r="M132" s="20"/>
    </row>
    <row r="133" spans="10:13" ht="19.5" customHeight="1" x14ac:dyDescent="0.25">
      <c r="J133" s="20"/>
      <c r="K133" s="20"/>
      <c r="L133" s="20"/>
      <c r="M133" s="20"/>
    </row>
    <row r="134" spans="10:13" ht="19.5" customHeight="1" x14ac:dyDescent="0.25">
      <c r="J134" s="20"/>
      <c r="K134" s="20"/>
      <c r="L134" s="20"/>
      <c r="M134" s="20"/>
    </row>
    <row r="135" spans="10:13" ht="19.5" customHeight="1" x14ac:dyDescent="0.25">
      <c r="J135" s="20"/>
      <c r="K135" s="20"/>
      <c r="L135" s="20"/>
      <c r="M135" s="20"/>
    </row>
    <row r="136" spans="10:13" ht="19.5" customHeight="1" x14ac:dyDescent="0.25">
      <c r="J136" s="20"/>
      <c r="K136" s="20"/>
      <c r="L136" s="20"/>
      <c r="M136" s="20"/>
    </row>
    <row r="137" spans="10:13" ht="19.5" customHeight="1" x14ac:dyDescent="0.25">
      <c r="J137" s="20"/>
      <c r="K137" s="20"/>
      <c r="L137" s="20"/>
      <c r="M137" s="20"/>
    </row>
    <row r="138" spans="10:13" ht="19.5" customHeight="1" x14ac:dyDescent="0.25">
      <c r="J138" s="20"/>
      <c r="K138" s="20"/>
      <c r="L138" s="20"/>
      <c r="M138" s="20"/>
    </row>
    <row r="139" spans="10:13" ht="19.5" customHeight="1" x14ac:dyDescent="0.25">
      <c r="J139" s="20"/>
      <c r="K139" s="20"/>
      <c r="L139" s="20"/>
      <c r="M139" s="20"/>
    </row>
    <row r="140" spans="10:13" ht="19.5" customHeight="1" x14ac:dyDescent="0.25">
      <c r="J140" s="20"/>
      <c r="K140" s="20"/>
      <c r="L140" s="20"/>
      <c r="M140" s="20"/>
    </row>
    <row r="141" spans="10:13" ht="19.5" customHeight="1" x14ac:dyDescent="0.25">
      <c r="J141" s="20"/>
      <c r="K141" s="20"/>
      <c r="L141" s="20"/>
      <c r="M141" s="20"/>
    </row>
    <row r="142" spans="10:13" ht="19.5" customHeight="1" x14ac:dyDescent="0.25">
      <c r="J142" s="20"/>
      <c r="K142" s="20"/>
      <c r="L142" s="20"/>
      <c r="M142" s="20"/>
    </row>
    <row r="143" spans="10:13" ht="19.5" customHeight="1" x14ac:dyDescent="0.25">
      <c r="J143" s="20"/>
      <c r="K143" s="20"/>
      <c r="L143" s="20"/>
      <c r="M143" s="20"/>
    </row>
    <row r="144" spans="10:13" ht="19.5" customHeight="1" x14ac:dyDescent="0.25">
      <c r="J144" s="20"/>
      <c r="K144" s="20"/>
      <c r="L144" s="20"/>
      <c r="M144" s="20"/>
    </row>
    <row r="145" spans="10:13" ht="19.5" customHeight="1" x14ac:dyDescent="0.25">
      <c r="J145" s="20"/>
      <c r="K145" s="20"/>
      <c r="L145" s="20"/>
      <c r="M145" s="20"/>
    </row>
    <row r="146" spans="10:13" ht="19.5" customHeight="1" x14ac:dyDescent="0.25">
      <c r="J146" s="20"/>
      <c r="K146" s="20"/>
      <c r="L146" s="20"/>
      <c r="M146" s="20"/>
    </row>
    <row r="147" spans="10:13" ht="19.5" customHeight="1" x14ac:dyDescent="0.25">
      <c r="J147" s="20"/>
      <c r="K147" s="20"/>
      <c r="L147" s="20"/>
      <c r="M147" s="20"/>
    </row>
    <row r="148" spans="10:13" ht="19.5" customHeight="1" x14ac:dyDescent="0.25">
      <c r="J148" s="20"/>
      <c r="K148" s="20"/>
      <c r="L148" s="20"/>
      <c r="M148" s="20"/>
    </row>
    <row r="149" spans="10:13" ht="19.5" customHeight="1" x14ac:dyDescent="0.25">
      <c r="J149" s="20"/>
      <c r="K149" s="20"/>
      <c r="L149" s="20"/>
      <c r="M149" s="20"/>
    </row>
    <row r="150" spans="10:13" ht="19.5" customHeight="1" x14ac:dyDescent="0.25">
      <c r="J150" s="20"/>
      <c r="K150" s="20"/>
      <c r="L150" s="20"/>
      <c r="M150" s="20"/>
    </row>
    <row r="151" spans="10:13" ht="19.5" customHeight="1" x14ac:dyDescent="0.25">
      <c r="J151" s="20"/>
      <c r="K151" s="20"/>
      <c r="L151" s="20"/>
      <c r="M151" s="20"/>
    </row>
    <row r="152" spans="10:13" ht="19.5" customHeight="1" x14ac:dyDescent="0.25">
      <c r="J152" s="20"/>
      <c r="K152" s="20"/>
      <c r="L152" s="20"/>
      <c r="M152" s="20"/>
    </row>
    <row r="153" spans="10:13" ht="19.5" customHeight="1" x14ac:dyDescent="0.25">
      <c r="J153" s="20"/>
      <c r="K153" s="20"/>
      <c r="L153" s="20"/>
      <c r="M153" s="20"/>
    </row>
    <row r="154" spans="10:13" ht="19.5" customHeight="1" x14ac:dyDescent="0.25">
      <c r="J154" s="20"/>
      <c r="K154" s="20"/>
      <c r="L154" s="20"/>
      <c r="M154" s="20"/>
    </row>
    <row r="155" spans="10:13" ht="19.5" customHeight="1" x14ac:dyDescent="0.25">
      <c r="J155" s="20"/>
      <c r="K155" s="20"/>
      <c r="L155" s="20"/>
      <c r="M155" s="20"/>
    </row>
    <row r="156" spans="10:13" ht="19.5" customHeight="1" x14ac:dyDescent="0.25">
      <c r="J156" s="20"/>
      <c r="K156" s="20"/>
      <c r="L156" s="20"/>
      <c r="M156" s="20"/>
    </row>
    <row r="157" spans="10:13" ht="19.5" customHeight="1" x14ac:dyDescent="0.25">
      <c r="J157" s="20"/>
      <c r="K157" s="20"/>
      <c r="L157" s="20"/>
      <c r="M157" s="20"/>
    </row>
    <row r="158" spans="10:13" ht="19.5" customHeight="1" x14ac:dyDescent="0.25">
      <c r="J158" s="20"/>
      <c r="K158" s="20"/>
      <c r="L158" s="20"/>
      <c r="M158" s="20"/>
    </row>
    <row r="159" spans="10:13" ht="19.5" customHeight="1" x14ac:dyDescent="0.25">
      <c r="J159" s="20"/>
      <c r="K159" s="20"/>
      <c r="L159" s="20"/>
      <c r="M159" s="20"/>
    </row>
    <row r="160" spans="10:13" ht="19.5" customHeight="1" x14ac:dyDescent="0.25">
      <c r="J160" s="20"/>
      <c r="K160" s="20"/>
      <c r="L160" s="20"/>
      <c r="M160" s="20"/>
    </row>
    <row r="161" spans="10:13" ht="19.5" customHeight="1" x14ac:dyDescent="0.25">
      <c r="J161" s="20"/>
      <c r="K161" s="20"/>
      <c r="L161" s="20"/>
      <c r="M161" s="20"/>
    </row>
    <row r="162" spans="10:13" ht="19.5" customHeight="1" x14ac:dyDescent="0.25">
      <c r="J162" s="20"/>
      <c r="K162" s="20"/>
      <c r="L162" s="20"/>
      <c r="M162" s="20"/>
    </row>
    <row r="163" spans="10:13" ht="19.5" customHeight="1" x14ac:dyDescent="0.25">
      <c r="J163" s="20"/>
      <c r="K163" s="20"/>
      <c r="L163" s="20"/>
      <c r="M163" s="20"/>
    </row>
    <row r="164" spans="10:13" ht="19.5" customHeight="1" x14ac:dyDescent="0.25">
      <c r="J164" s="20"/>
      <c r="K164" s="20"/>
      <c r="L164" s="20"/>
      <c r="M164" s="20"/>
    </row>
    <row r="165" spans="10:13" ht="19.5" customHeight="1" x14ac:dyDescent="0.25">
      <c r="J165" s="20"/>
      <c r="K165" s="20"/>
      <c r="L165" s="20"/>
      <c r="M165" s="20"/>
    </row>
    <row r="166" spans="10:13" ht="19.5" customHeight="1" x14ac:dyDescent="0.25">
      <c r="J166" s="20"/>
      <c r="K166" s="20"/>
      <c r="L166" s="20"/>
      <c r="M166" s="20"/>
    </row>
    <row r="167" spans="10:13" ht="19.5" customHeight="1" x14ac:dyDescent="0.25">
      <c r="J167" s="20"/>
      <c r="K167" s="20"/>
      <c r="L167" s="20"/>
      <c r="M167" s="20"/>
    </row>
    <row r="168" spans="10:13" ht="19.5" customHeight="1" x14ac:dyDescent="0.25">
      <c r="J168" s="20"/>
      <c r="K168" s="20"/>
      <c r="L168" s="20"/>
      <c r="M168" s="20"/>
    </row>
    <row r="169" spans="10:13" ht="19.5" customHeight="1" x14ac:dyDescent="0.25">
      <c r="J169" s="20"/>
      <c r="K169" s="20"/>
      <c r="L169" s="20"/>
      <c r="M169" s="20"/>
    </row>
    <row r="170" spans="10:13" ht="19.5" customHeight="1" x14ac:dyDescent="0.25">
      <c r="J170" s="20"/>
      <c r="K170" s="20"/>
      <c r="L170" s="20"/>
      <c r="M170" s="20"/>
    </row>
    <row r="171" spans="10:13" ht="19.5" customHeight="1" x14ac:dyDescent="0.25">
      <c r="J171" s="20"/>
      <c r="K171" s="20"/>
      <c r="L171" s="20"/>
      <c r="M171" s="20"/>
    </row>
    <row r="172" spans="10:13" ht="19.5" customHeight="1" x14ac:dyDescent="0.25">
      <c r="J172" s="20"/>
      <c r="K172" s="20"/>
      <c r="L172" s="20"/>
      <c r="M172" s="20"/>
    </row>
    <row r="173" spans="10:13" ht="19.5" customHeight="1" x14ac:dyDescent="0.25">
      <c r="J173" s="20"/>
      <c r="K173" s="20"/>
      <c r="L173" s="20"/>
      <c r="M173" s="20"/>
    </row>
    <row r="174" spans="10:13" ht="19.5" customHeight="1" x14ac:dyDescent="0.25">
      <c r="J174" s="20"/>
      <c r="K174" s="20"/>
      <c r="L174" s="20"/>
      <c r="M174" s="20"/>
    </row>
    <row r="175" spans="10:13" ht="19.5" customHeight="1" x14ac:dyDescent="0.25">
      <c r="J175" s="20"/>
      <c r="K175" s="20"/>
      <c r="L175" s="20"/>
      <c r="M175" s="20"/>
    </row>
    <row r="176" spans="10:13" ht="19.5" customHeight="1" x14ac:dyDescent="0.25">
      <c r="J176" s="20"/>
      <c r="K176" s="20"/>
      <c r="L176" s="20"/>
      <c r="M176" s="20"/>
    </row>
    <row r="177" spans="10:13" ht="19.5" customHeight="1" x14ac:dyDescent="0.25">
      <c r="J177" s="20"/>
      <c r="K177" s="20"/>
      <c r="L177" s="20"/>
      <c r="M177" s="20"/>
    </row>
    <row r="178" spans="10:13" ht="19.5" customHeight="1" x14ac:dyDescent="0.25">
      <c r="J178" s="20"/>
      <c r="K178" s="20"/>
      <c r="L178" s="20"/>
      <c r="M178" s="20"/>
    </row>
    <row r="179" spans="10:13" ht="19.5" customHeight="1" x14ac:dyDescent="0.25">
      <c r="J179" s="20"/>
      <c r="K179" s="20"/>
      <c r="L179" s="20"/>
      <c r="M179" s="20"/>
    </row>
    <row r="180" spans="10:13" ht="19.5" customHeight="1" x14ac:dyDescent="0.25">
      <c r="J180" s="20"/>
      <c r="K180" s="20"/>
      <c r="L180" s="20"/>
      <c r="M180" s="20"/>
    </row>
    <row r="181" spans="10:13" ht="19.5" customHeight="1" x14ac:dyDescent="0.25">
      <c r="J181" s="20"/>
      <c r="K181" s="20"/>
      <c r="L181" s="20"/>
      <c r="M181" s="20"/>
    </row>
    <row r="182" spans="10:13" ht="19.5" customHeight="1" x14ac:dyDescent="0.25">
      <c r="J182" s="20"/>
      <c r="K182" s="20"/>
      <c r="L182" s="20"/>
      <c r="M182" s="20"/>
    </row>
    <row r="183" spans="10:13" ht="19.5" customHeight="1" x14ac:dyDescent="0.25">
      <c r="J183" s="20"/>
      <c r="K183" s="20"/>
      <c r="L183" s="20"/>
      <c r="M183" s="20"/>
    </row>
    <row r="184" spans="10:13" ht="19.5" customHeight="1" x14ac:dyDescent="0.25">
      <c r="J184" s="20"/>
      <c r="K184" s="20"/>
      <c r="L184" s="20"/>
      <c r="M184" s="20"/>
    </row>
    <row r="185" spans="10:13" ht="19.5" customHeight="1" x14ac:dyDescent="0.25">
      <c r="J185" s="20"/>
      <c r="K185" s="20"/>
      <c r="L185" s="20"/>
      <c r="M185" s="20"/>
    </row>
    <row r="186" spans="10:13" ht="19.5" customHeight="1" x14ac:dyDescent="0.25">
      <c r="J186" s="20"/>
      <c r="K186" s="20"/>
      <c r="L186" s="20"/>
      <c r="M186" s="20"/>
    </row>
    <row r="187" spans="10:13" ht="19.5" customHeight="1" x14ac:dyDescent="0.25">
      <c r="J187" s="20"/>
      <c r="K187" s="20"/>
      <c r="L187" s="20"/>
      <c r="M187" s="20"/>
    </row>
    <row r="188" spans="10:13" ht="19.5" customHeight="1" x14ac:dyDescent="0.25">
      <c r="J188" s="20"/>
      <c r="K188" s="20"/>
      <c r="L188" s="20"/>
      <c r="M188" s="20"/>
    </row>
    <row r="189" spans="10:13" ht="19.5" customHeight="1" x14ac:dyDescent="0.25">
      <c r="J189" s="20"/>
      <c r="K189" s="20"/>
      <c r="L189" s="20"/>
      <c r="M189" s="20"/>
    </row>
    <row r="190" spans="10:13" ht="19.5" customHeight="1" x14ac:dyDescent="0.25">
      <c r="J190" s="20"/>
      <c r="K190" s="20"/>
      <c r="L190" s="20"/>
      <c r="M190" s="20"/>
    </row>
    <row r="191" spans="10:13" ht="19.5" customHeight="1" x14ac:dyDescent="0.25">
      <c r="J191" s="20"/>
      <c r="K191" s="20"/>
      <c r="L191" s="20"/>
      <c r="M191" s="20"/>
    </row>
    <row r="192" spans="10:13" ht="19.5" customHeight="1" x14ac:dyDescent="0.25">
      <c r="J192" s="20"/>
      <c r="K192" s="20"/>
      <c r="L192" s="20"/>
      <c r="M192" s="20"/>
    </row>
    <row r="193" spans="10:13" ht="19.5" customHeight="1" x14ac:dyDescent="0.25">
      <c r="J193" s="20"/>
      <c r="K193" s="20"/>
      <c r="L193" s="20"/>
      <c r="M193" s="20"/>
    </row>
    <row r="194" spans="10:13" ht="19.5" customHeight="1" x14ac:dyDescent="0.25">
      <c r="J194" s="20"/>
      <c r="K194" s="20"/>
      <c r="L194" s="20"/>
      <c r="M194" s="20"/>
    </row>
    <row r="195" spans="10:13" ht="19.5" customHeight="1" x14ac:dyDescent="0.25">
      <c r="J195" s="20"/>
      <c r="K195" s="20"/>
      <c r="L195" s="20"/>
      <c r="M195" s="20"/>
    </row>
    <row r="196" spans="10:13" ht="19.5" customHeight="1" x14ac:dyDescent="0.25">
      <c r="J196" s="20"/>
      <c r="K196" s="20"/>
      <c r="L196" s="20"/>
      <c r="M196" s="20"/>
    </row>
    <row r="197" spans="10:13" ht="19.5" customHeight="1" x14ac:dyDescent="0.25">
      <c r="J197" s="20"/>
      <c r="K197" s="20"/>
      <c r="L197" s="20"/>
      <c r="M197" s="20"/>
    </row>
    <row r="198" spans="10:13" ht="19.5" customHeight="1" x14ac:dyDescent="0.25">
      <c r="J198" s="20"/>
      <c r="K198" s="20"/>
      <c r="L198" s="20"/>
      <c r="M198" s="20"/>
    </row>
    <row r="199" spans="10:13" ht="19.5" customHeight="1" x14ac:dyDescent="0.25">
      <c r="J199" s="20"/>
      <c r="K199" s="20"/>
      <c r="L199" s="20"/>
      <c r="M199" s="20"/>
    </row>
    <row r="200" spans="10:13" ht="19.5" customHeight="1" x14ac:dyDescent="0.25">
      <c r="J200" s="20"/>
      <c r="K200" s="20"/>
      <c r="L200" s="20"/>
      <c r="M200" s="20"/>
    </row>
    <row r="201" spans="10:13" ht="19.5" customHeight="1" x14ac:dyDescent="0.25">
      <c r="J201" s="20"/>
      <c r="K201" s="20"/>
      <c r="L201" s="20"/>
      <c r="M201" s="20"/>
    </row>
    <row r="202" spans="10:13" ht="19.5" customHeight="1" x14ac:dyDescent="0.25">
      <c r="J202" s="20"/>
      <c r="K202" s="20"/>
      <c r="L202" s="20"/>
      <c r="M202" s="20"/>
    </row>
    <row r="203" spans="10:13" ht="19.5" customHeight="1" x14ac:dyDescent="0.25">
      <c r="J203" s="20"/>
      <c r="K203" s="20"/>
      <c r="L203" s="20"/>
      <c r="M203" s="20"/>
    </row>
    <row r="204" spans="10:13" ht="19.5" customHeight="1" x14ac:dyDescent="0.25">
      <c r="J204" s="20"/>
      <c r="K204" s="20"/>
      <c r="L204" s="20"/>
      <c r="M204" s="20"/>
    </row>
    <row r="205" spans="10:13" ht="19.5" customHeight="1" x14ac:dyDescent="0.25">
      <c r="J205" s="20"/>
      <c r="K205" s="20"/>
      <c r="L205" s="20"/>
      <c r="M205" s="20"/>
    </row>
    <row r="206" spans="10:13" ht="19.5" customHeight="1" x14ac:dyDescent="0.25">
      <c r="J206" s="20"/>
      <c r="K206" s="20"/>
      <c r="L206" s="20"/>
      <c r="M206" s="20"/>
    </row>
    <row r="207" spans="10:13" ht="19.5" customHeight="1" x14ac:dyDescent="0.25">
      <c r="J207" s="20"/>
      <c r="K207" s="20"/>
      <c r="L207" s="20"/>
      <c r="M207" s="20"/>
    </row>
    <row r="208" spans="10:13" ht="19.5" customHeight="1" x14ac:dyDescent="0.25">
      <c r="J208" s="20"/>
      <c r="K208" s="20"/>
      <c r="L208" s="20"/>
      <c r="M208" s="20"/>
    </row>
    <row r="209" spans="10:13" ht="19.5" customHeight="1" x14ac:dyDescent="0.25">
      <c r="J209" s="20"/>
      <c r="K209" s="20"/>
      <c r="L209" s="20"/>
      <c r="M209" s="20"/>
    </row>
    <row r="210" spans="10:13" ht="19.5" customHeight="1" x14ac:dyDescent="0.25">
      <c r="J210" s="20"/>
      <c r="K210" s="20"/>
      <c r="L210" s="20"/>
      <c r="M210" s="20"/>
    </row>
    <row r="211" spans="10:13" ht="19.5" customHeight="1" x14ac:dyDescent="0.25">
      <c r="J211" s="20"/>
      <c r="K211" s="20"/>
      <c r="L211" s="20"/>
      <c r="M211" s="20"/>
    </row>
    <row r="212" spans="10:13" ht="19.5" customHeight="1" x14ac:dyDescent="0.25">
      <c r="J212" s="20"/>
      <c r="K212" s="20"/>
      <c r="L212" s="20"/>
      <c r="M212" s="20"/>
    </row>
    <row r="213" spans="10:13" ht="19.5" customHeight="1" x14ac:dyDescent="0.25">
      <c r="J213" s="20"/>
      <c r="K213" s="20"/>
      <c r="L213" s="20"/>
      <c r="M213" s="20"/>
    </row>
    <row r="214" spans="10:13" ht="19.5" customHeight="1" x14ac:dyDescent="0.25">
      <c r="J214" s="20"/>
      <c r="K214" s="20"/>
      <c r="L214" s="20"/>
      <c r="M214" s="20"/>
    </row>
    <row r="215" spans="10:13" ht="19.5" customHeight="1" x14ac:dyDescent="0.25">
      <c r="J215" s="20"/>
      <c r="K215" s="20"/>
      <c r="L215" s="20"/>
      <c r="M215" s="20"/>
    </row>
    <row r="216" spans="10:13" ht="19.5" customHeight="1" x14ac:dyDescent="0.25">
      <c r="J216" s="20"/>
      <c r="K216" s="20"/>
      <c r="L216" s="20"/>
      <c r="M216" s="20"/>
    </row>
    <row r="217" spans="10:13" ht="19.5" customHeight="1" x14ac:dyDescent="0.25">
      <c r="J217" s="20"/>
      <c r="K217" s="20"/>
      <c r="L217" s="20"/>
      <c r="M217" s="20"/>
    </row>
    <row r="218" spans="10:13" ht="19.5" customHeight="1" x14ac:dyDescent="0.25">
      <c r="J218" s="20"/>
      <c r="K218" s="20"/>
      <c r="L218" s="20"/>
      <c r="M218" s="20"/>
    </row>
    <row r="219" spans="10:13" ht="19.5" customHeight="1" x14ac:dyDescent="0.25">
      <c r="J219" s="20"/>
      <c r="K219" s="20"/>
      <c r="L219" s="20"/>
      <c r="M219" s="20"/>
    </row>
    <row r="220" spans="10:13" ht="19.5" customHeight="1" x14ac:dyDescent="0.25">
      <c r="J220" s="20"/>
      <c r="K220" s="20"/>
      <c r="L220" s="20"/>
      <c r="M220" s="20"/>
    </row>
    <row r="221" spans="10:13" ht="19.5" customHeight="1" x14ac:dyDescent="0.25">
      <c r="J221" s="20"/>
      <c r="K221" s="20"/>
      <c r="L221" s="20"/>
      <c r="M221" s="20"/>
    </row>
    <row r="222" spans="10:13" ht="19.5" customHeight="1" x14ac:dyDescent="0.25">
      <c r="J222" s="20"/>
      <c r="K222" s="20"/>
      <c r="L222" s="20"/>
      <c r="M222" s="20"/>
    </row>
    <row r="223" spans="10:13" ht="19.5" customHeight="1" x14ac:dyDescent="0.25">
      <c r="J223" s="20"/>
      <c r="K223" s="20"/>
      <c r="L223" s="20"/>
      <c r="M223" s="20"/>
    </row>
    <row r="224" spans="10:13" ht="19.5" customHeight="1" x14ac:dyDescent="0.25">
      <c r="J224" s="20"/>
      <c r="K224" s="20"/>
      <c r="L224" s="20"/>
      <c r="M224" s="20"/>
    </row>
    <row r="225" spans="10:13" ht="19.5" customHeight="1" x14ac:dyDescent="0.25">
      <c r="J225" s="20"/>
      <c r="K225" s="20"/>
      <c r="L225" s="20"/>
      <c r="M225" s="20"/>
    </row>
    <row r="226" spans="10:13" ht="19.5" customHeight="1" x14ac:dyDescent="0.25">
      <c r="J226" s="20"/>
      <c r="K226" s="20"/>
      <c r="L226" s="20"/>
      <c r="M226" s="20"/>
    </row>
    <row r="227" spans="10:13" ht="19.5" customHeight="1" x14ac:dyDescent="0.25">
      <c r="J227" s="20"/>
      <c r="K227" s="20"/>
      <c r="L227" s="20"/>
      <c r="M227" s="20"/>
    </row>
    <row r="228" spans="10:13" ht="19.5" customHeight="1" x14ac:dyDescent="0.25">
      <c r="J228" s="20"/>
      <c r="K228" s="20"/>
      <c r="L228" s="20"/>
      <c r="M228" s="20"/>
    </row>
    <row r="229" spans="10:13" ht="19.5" customHeight="1" x14ac:dyDescent="0.25">
      <c r="J229" s="20"/>
      <c r="K229" s="20"/>
      <c r="L229" s="20"/>
      <c r="M229" s="20"/>
    </row>
    <row r="230" spans="10:13" ht="19.5" customHeight="1" x14ac:dyDescent="0.25">
      <c r="J230" s="20"/>
      <c r="K230" s="20"/>
      <c r="L230" s="20"/>
      <c r="M230" s="20"/>
    </row>
    <row r="231" spans="10:13" ht="19.5" customHeight="1" x14ac:dyDescent="0.25">
      <c r="J231" s="20"/>
      <c r="K231" s="20"/>
      <c r="L231" s="20"/>
      <c r="M231" s="20"/>
    </row>
    <row r="232" spans="10:13" ht="19.5" customHeight="1" x14ac:dyDescent="0.25">
      <c r="J232" s="20"/>
      <c r="K232" s="20"/>
      <c r="L232" s="20"/>
      <c r="M232" s="20"/>
    </row>
    <row r="233" spans="10:13" ht="19.5" customHeight="1" x14ac:dyDescent="0.25">
      <c r="J233" s="20"/>
      <c r="K233" s="20"/>
      <c r="L233" s="20"/>
      <c r="M233" s="20"/>
    </row>
    <row r="234" spans="10:13" ht="19.5" customHeight="1" x14ac:dyDescent="0.25">
      <c r="J234" s="20"/>
      <c r="K234" s="20"/>
      <c r="L234" s="20"/>
      <c r="M234" s="20"/>
    </row>
    <row r="235" spans="10:13" ht="19.5" customHeight="1" x14ac:dyDescent="0.25">
      <c r="J235" s="20"/>
      <c r="K235" s="20"/>
      <c r="L235" s="20"/>
      <c r="M235" s="20"/>
    </row>
    <row r="236" spans="10:13" ht="19.5" customHeight="1" x14ac:dyDescent="0.25">
      <c r="J236" s="20"/>
      <c r="K236" s="20"/>
      <c r="L236" s="20"/>
      <c r="M236" s="20"/>
    </row>
    <row r="237" spans="10:13" ht="19.5" customHeight="1" x14ac:dyDescent="0.25">
      <c r="J237" s="20"/>
      <c r="K237" s="20"/>
      <c r="L237" s="20"/>
      <c r="M237" s="20"/>
    </row>
    <row r="238" spans="10:13" ht="19.5" customHeight="1" x14ac:dyDescent="0.25">
      <c r="J238" s="20"/>
      <c r="K238" s="20"/>
      <c r="L238" s="20"/>
      <c r="M238" s="20"/>
    </row>
    <row r="239" spans="10:13" ht="19.5" customHeight="1" x14ac:dyDescent="0.25">
      <c r="J239" s="20"/>
      <c r="K239" s="20"/>
      <c r="L239" s="20"/>
      <c r="M239" s="20"/>
    </row>
    <row r="240" spans="10:13" ht="19.5" customHeight="1" x14ac:dyDescent="0.25">
      <c r="J240" s="20"/>
      <c r="K240" s="20"/>
      <c r="L240" s="20"/>
      <c r="M240" s="20"/>
    </row>
    <row r="241" spans="10:13" ht="19.5" customHeight="1" x14ac:dyDescent="0.25">
      <c r="J241" s="20"/>
      <c r="K241" s="20"/>
      <c r="L241" s="20"/>
      <c r="M241" s="20"/>
    </row>
    <row r="242" spans="10:13" ht="19.5" customHeight="1" x14ac:dyDescent="0.25">
      <c r="J242" s="20"/>
      <c r="K242" s="20"/>
      <c r="L242" s="20"/>
      <c r="M242" s="20"/>
    </row>
  </sheetData>
  <sheetProtection algorithmName="SHA-512" hashValue="Az3juMva3lByyxqcTjnRZD0BR715RzCKgp6ckaLNdmR2FFBJKsH83fF5aMgxWsRNEU3xd8PocquxeUh5YRcyvA==" saltValue="d2b5t37xnj/CTSXpplcXHA==" spinCount="100000" sheet="1" objects="1" scenarios="1"/>
  <mergeCells count="3">
    <mergeCell ref="A1:B1"/>
    <mergeCell ref="C1:F1"/>
    <mergeCell ref="G1:J1"/>
  </mergeCells>
  <conditionalFormatting sqref="A1:A42">
    <cfRule type="containsText" dxfId="53" priority="1" operator="containsText" text="Change">
      <formula>NOT(ISERROR(SEARCH(("Change"),(A1957))))</formula>
    </cfRule>
  </conditionalFormatting>
  <conditionalFormatting sqref="A1:A42">
    <cfRule type="containsText" dxfId="52" priority="2" operator="containsText" text="delete">
      <formula>NOT(ISERROR(SEARCH(("delete"),(A1957))))</formula>
    </cfRule>
  </conditionalFormatting>
  <conditionalFormatting sqref="A1:A42">
    <cfRule type="containsText" dxfId="51" priority="3" operator="containsText" text="ADD">
      <formula>NOT(ISERROR(SEARCH(("ADD"),(A1957))))</formula>
    </cfRule>
  </conditionalFormatting>
  <conditionalFormatting sqref="A3:I42">
    <cfRule type="expression" dxfId="50" priority="4">
      <formula>MOD(ROW(),2)=1</formula>
    </cfRule>
  </conditionalFormatting>
  <printOptions horizontalCentered="1"/>
  <pageMargins left="0.7" right="0.7" top="1.5" bottom="0.75" header="0" footer="0"/>
  <pageSetup orientation="landscape" r:id="rId1"/>
  <headerFooter>
    <oddHeader>&amp;CArizona Department of Forestry and Fire Management General Provisions Appendix E: Equipment List NWCG Engines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'Table Lists'!$B$2:$B$9</xm:f>
          </x14:formula1>
          <xm:sqref>B3:B42</xm:sqref>
        </x14:dataValidation>
        <x14:dataValidation type="list" allowBlank="1" showErrorMessage="1">
          <x14:formula1>
            <xm:f>'Table Lists'!$AB$2:$AB$4</xm:f>
          </x14:formula1>
          <xm:sqref>I3:I42</xm:sqref>
        </x14:dataValidation>
        <x14:dataValidation type="list" allowBlank="1" showErrorMessage="1">
          <x14:formula1>
            <xm:f>'Table Lists'!$AA$2:$AA$4</xm:f>
          </x14:formula1>
          <xm:sqref>H3:H42</xm:sqref>
        </x14:dataValidation>
        <x14:dataValidation type="list" allowBlank="1" showErrorMessage="1">
          <x14:formula1>
            <xm:f>'Table Lists'!$A$2:$A$5</xm:f>
          </x14:formula1>
          <xm:sqref>A3:A42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K3" sqref="K3"/>
    </sheetView>
  </sheetViews>
  <sheetFormatPr defaultColWidth="14.42578125" defaultRowHeight="15" customHeight="1" x14ac:dyDescent="0.25"/>
  <cols>
    <col min="1" max="1" width="10.85546875" customWidth="1"/>
    <col min="2" max="2" width="13.42578125" customWidth="1"/>
    <col min="3" max="4" width="8.85546875" customWidth="1"/>
    <col min="5" max="5" width="19.140625" customWidth="1"/>
    <col min="6" max="6" width="8.85546875" customWidth="1"/>
    <col min="7" max="7" width="6.28515625" customWidth="1"/>
    <col min="8" max="9" width="4.42578125" customWidth="1"/>
    <col min="10" max="13" width="7.7109375" customWidth="1"/>
  </cols>
  <sheetData>
    <row r="1" spans="1:13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2" t="s">
        <v>31</v>
      </c>
      <c r="H1" s="139"/>
      <c r="I1" s="139"/>
      <c r="J1" s="153"/>
      <c r="K1" s="9">
        <v>2020</v>
      </c>
      <c r="L1" s="9" t="s">
        <v>32</v>
      </c>
      <c r="M1" s="10">
        <v>2022</v>
      </c>
    </row>
    <row r="2" spans="1:13" ht="39.75" customHeight="1" x14ac:dyDescent="0.25">
      <c r="A2" s="11" t="s">
        <v>33</v>
      </c>
      <c r="B2" s="11" t="s">
        <v>34</v>
      </c>
      <c r="C2" s="11" t="s">
        <v>35</v>
      </c>
      <c r="D2" s="11" t="s">
        <v>36</v>
      </c>
      <c r="E2" s="12" t="s">
        <v>37</v>
      </c>
      <c r="F2" s="11" t="s">
        <v>38</v>
      </c>
      <c r="G2" s="13" t="s">
        <v>39</v>
      </c>
      <c r="H2" s="13" t="s">
        <v>40</v>
      </c>
      <c r="I2" s="13" t="s">
        <v>41</v>
      </c>
      <c r="J2" s="14" t="s">
        <v>42</v>
      </c>
      <c r="K2" s="15" t="s">
        <v>43</v>
      </c>
      <c r="L2" s="14" t="s">
        <v>44</v>
      </c>
      <c r="M2" s="14" t="s">
        <v>45</v>
      </c>
    </row>
    <row r="3" spans="1:13" ht="19.5" customHeight="1" x14ac:dyDescent="0.25">
      <c r="A3" s="83"/>
      <c r="B3" s="83"/>
      <c r="C3" s="83"/>
      <c r="D3" s="83"/>
      <c r="E3" s="92"/>
      <c r="F3" s="83"/>
      <c r="G3" s="93"/>
      <c r="H3" s="83"/>
      <c r="I3" s="83"/>
      <c r="J3" s="18" t="str">
        <f>IF(B3='Table Lists'!$B$2," ",IF(B3='Table Lists'!$B$3,'Table Lists'!$C$3,IF(B3='Table Lists'!$B$4,'Table Lists'!$C$4,IF(B3='Table Lists'!$B$5,'Table Lists'!$C$5,IF(B3='Table Lists'!$B$6,'Table Lists'!$C$6,IF(B3='Table Lists'!$B$7,'Table Lists'!$C$7,IF(B3='Table Lists'!$B$8,'Table Lists'!$C$8,IF(B3='Table Lists'!$B$9,'Table Lists'!$C$9))))))))</f>
        <v xml:space="preserve"> </v>
      </c>
      <c r="K3" s="19" t="str">
        <f>IF(B3='Table Lists'!$B$2, " ", IF($M$1-G3&gt;20,15%,0%))</f>
        <v xml:space="preserve"> </v>
      </c>
      <c r="L3" s="18" t="str">
        <f>IF(B3='Table Lists'!$B$2," ",IF(I3="YES",(J3*0.15),"$0"))</f>
        <v xml:space="preserve"> </v>
      </c>
      <c r="M3" s="18" t="str">
        <f>IF(B3='Table Lists'!$B$2, " ", J3+L3-(K3*J3))</f>
        <v xml:space="preserve"> </v>
      </c>
    </row>
    <row r="4" spans="1:13" ht="19.5" customHeight="1" x14ac:dyDescent="0.25">
      <c r="A4" s="83"/>
      <c r="B4" s="83"/>
      <c r="C4" s="83"/>
      <c r="D4" s="83"/>
      <c r="E4" s="92"/>
      <c r="F4" s="83"/>
      <c r="G4" s="83"/>
      <c r="H4" s="83"/>
      <c r="I4" s="83"/>
      <c r="J4" s="18" t="str">
        <f>IF(B4='Table Lists'!$B$2," ",IF(B4='Table Lists'!$B$3,'Table Lists'!$C$3,IF(B4='Table Lists'!$B$4,'Table Lists'!$C$4,IF(B4='Table Lists'!$B$5,'Table Lists'!$C$5,IF(B4='Table Lists'!$B$6,'Table Lists'!$C$6,IF(B4='Table Lists'!$B$7,'Table Lists'!$C$7,IF(B4='Table Lists'!$B$8,'Table Lists'!$C$8,IF(B4='Table Lists'!$B$9,'Table Lists'!$C$9))))))))</f>
        <v xml:space="preserve"> </v>
      </c>
      <c r="K4" s="19" t="str">
        <f>IF(B4='Table Lists'!$B$2, " ", IF($M$1-G4&gt;20,15%,0%))</f>
        <v xml:space="preserve"> </v>
      </c>
      <c r="L4" s="18" t="str">
        <f>IF(B4='Table Lists'!$B$2," ",IF(I4="YES",(J4*0.15),"$0"))</f>
        <v xml:space="preserve"> </v>
      </c>
      <c r="M4" s="18" t="str">
        <f>IF(B4='Table Lists'!$B$2, " ", J4+L4-(K4*J4))</f>
        <v xml:space="preserve"> </v>
      </c>
    </row>
    <row r="5" spans="1:13" ht="19.5" customHeight="1" x14ac:dyDescent="0.25">
      <c r="A5" s="83"/>
      <c r="B5" s="83"/>
      <c r="C5" s="83"/>
      <c r="D5" s="83"/>
      <c r="E5" s="92"/>
      <c r="F5" s="83"/>
      <c r="G5" s="83"/>
      <c r="H5" s="83"/>
      <c r="I5" s="83"/>
      <c r="J5" s="18" t="str">
        <f>IF(B5='Table Lists'!$B$2," ",IF(B5='Table Lists'!$B$3,'Table Lists'!$C$3,IF(B5='Table Lists'!$B$4,'Table Lists'!$C$4,IF(B5='Table Lists'!$B$5,'Table Lists'!$C$5,IF(B5='Table Lists'!$B$6,'Table Lists'!$C$6,IF(B5='Table Lists'!$B$7,'Table Lists'!$C$7,IF(B5='Table Lists'!$B$8,'Table Lists'!$C$8,IF(B5='Table Lists'!$B$9,'Table Lists'!$C$9))))))))</f>
        <v xml:space="preserve"> </v>
      </c>
      <c r="K5" s="19" t="str">
        <f>IF(B5='Table Lists'!$B$2, " ", IF($M$1-G5&gt;20,15%,0%))</f>
        <v xml:space="preserve"> </v>
      </c>
      <c r="L5" s="18" t="str">
        <f>IF(B5='Table Lists'!$B$2," ",IF(I5="YES",(J5*0.15),"$0"))</f>
        <v xml:space="preserve"> </v>
      </c>
      <c r="M5" s="18" t="str">
        <f>IF(B5='Table Lists'!$B$2, " ", J5+L5-(K5*J5))</f>
        <v xml:space="preserve"> </v>
      </c>
    </row>
    <row r="6" spans="1:13" ht="19.5" customHeight="1" x14ac:dyDescent="0.25">
      <c r="A6" s="83"/>
      <c r="B6" s="83"/>
      <c r="C6" s="83"/>
      <c r="D6" s="83"/>
      <c r="E6" s="92"/>
      <c r="F6" s="83"/>
      <c r="G6" s="83"/>
      <c r="H6" s="83"/>
      <c r="I6" s="83"/>
      <c r="J6" s="18" t="str">
        <f>IF(B6='Table Lists'!$B$2," ",IF(B6='Table Lists'!$B$3,'Table Lists'!$C$3,IF(B6='Table Lists'!$B$4,'Table Lists'!$C$4,IF(B6='Table Lists'!$B$5,'Table Lists'!$C$5,IF(B6='Table Lists'!$B$6,'Table Lists'!$C$6,IF(B6='Table Lists'!$B$7,'Table Lists'!$C$7,IF(B6='Table Lists'!$B$8,'Table Lists'!$C$8,IF(B6='Table Lists'!$B$9,'Table Lists'!$C$9))))))))</f>
        <v xml:space="preserve"> </v>
      </c>
      <c r="K6" s="19" t="str">
        <f>IF(B6='Table Lists'!$B$2, " ", IF($M$1-G6&gt;20,15%,0%))</f>
        <v xml:space="preserve"> </v>
      </c>
      <c r="L6" s="18" t="str">
        <f>IF(B6='Table Lists'!$B$2," ",IF(I6="YES",(J6*0.15),"$0"))</f>
        <v xml:space="preserve"> </v>
      </c>
      <c r="M6" s="18" t="str">
        <f>IF(B6='Table Lists'!$B$2, " ", J6+L6-(K6*J6))</f>
        <v xml:space="preserve"> </v>
      </c>
    </row>
    <row r="7" spans="1:13" ht="19.5" customHeight="1" x14ac:dyDescent="0.25">
      <c r="A7" s="83"/>
      <c r="B7" s="83"/>
      <c r="C7" s="83"/>
      <c r="D7" s="83"/>
      <c r="E7" s="92"/>
      <c r="F7" s="83"/>
      <c r="G7" s="83"/>
      <c r="H7" s="83"/>
      <c r="I7" s="83"/>
      <c r="J7" s="18" t="str">
        <f>IF(B7='Table Lists'!$B$2," ",IF(B7='Table Lists'!$B$3,'Table Lists'!$C$3,IF(B7='Table Lists'!$B$4,'Table Lists'!$C$4,IF(B7='Table Lists'!$B$5,'Table Lists'!$C$5,IF(B7='Table Lists'!$B$6,'Table Lists'!$C$6,IF(B7='Table Lists'!$B$7,'Table Lists'!$C$7,IF(B7='Table Lists'!$B$8,'Table Lists'!$C$8,IF(B7='Table Lists'!$B$9,'Table Lists'!$C$9))))))))</f>
        <v xml:space="preserve"> </v>
      </c>
      <c r="K7" s="19" t="str">
        <f>IF(B7='Table Lists'!$B$2, " ", IF($M$1-G7&gt;20,15%,0%))</f>
        <v xml:space="preserve"> </v>
      </c>
      <c r="L7" s="18" t="str">
        <f>IF(B7='Table Lists'!$B$2," ",IF(I7="YES",(J7*0.15),"$0"))</f>
        <v xml:space="preserve"> </v>
      </c>
      <c r="M7" s="18" t="str">
        <f>IF(B7='Table Lists'!$B$2, " ", J7+L7-(K7*J7))</f>
        <v xml:space="preserve"> </v>
      </c>
    </row>
    <row r="8" spans="1:13" ht="19.5" customHeight="1" x14ac:dyDescent="0.25">
      <c r="A8" s="83"/>
      <c r="B8" s="83"/>
      <c r="C8" s="83"/>
      <c r="D8" s="83"/>
      <c r="E8" s="92"/>
      <c r="F8" s="83"/>
      <c r="G8" s="83"/>
      <c r="H8" s="83"/>
      <c r="I8" s="83"/>
      <c r="J8" s="18" t="str">
        <f>IF(B8='Table Lists'!$B$2," ",IF(B8='Table Lists'!$B$3,'Table Lists'!$C$3,IF(B8='Table Lists'!$B$4,'Table Lists'!$C$4,IF(B8='Table Lists'!$B$5,'Table Lists'!$C$5,IF(B8='Table Lists'!$B$6,'Table Lists'!$C$6,IF(B8='Table Lists'!$B$7,'Table Lists'!$C$7,IF(B8='Table Lists'!$B$8,'Table Lists'!$C$8,IF(B8='Table Lists'!$B$9,'Table Lists'!$C$9))))))))</f>
        <v xml:space="preserve"> </v>
      </c>
      <c r="K8" s="19" t="str">
        <f>IF(B8='Table Lists'!$B$2, " ", IF($M$1-G8&gt;20,15%,0%))</f>
        <v xml:space="preserve"> </v>
      </c>
      <c r="L8" s="18" t="str">
        <f>IF(B8='Table Lists'!$B$2," ",IF(I8="YES",(J8*0.15),"$0"))</f>
        <v xml:space="preserve"> </v>
      </c>
      <c r="M8" s="18" t="str">
        <f>IF(B8='Table Lists'!$B$2, " ", J8+L8-(K8*J8))</f>
        <v xml:space="preserve"> </v>
      </c>
    </row>
    <row r="9" spans="1:13" ht="19.5" customHeight="1" x14ac:dyDescent="0.25">
      <c r="A9" s="83"/>
      <c r="B9" s="83"/>
      <c r="C9" s="83"/>
      <c r="D9" s="83"/>
      <c r="E9" s="92"/>
      <c r="F9" s="83"/>
      <c r="G9" s="83"/>
      <c r="H9" s="83"/>
      <c r="I9" s="83"/>
      <c r="J9" s="18" t="str">
        <f>IF(B9='Table Lists'!$B$2," ",IF(B9='Table Lists'!$B$3,'Table Lists'!$C$3,IF(B9='Table Lists'!$B$4,'Table Lists'!$C$4,IF(B9='Table Lists'!$B$5,'Table Lists'!$C$5,IF(B9='Table Lists'!$B$6,'Table Lists'!$C$6,IF(B9='Table Lists'!$B$7,'Table Lists'!$C$7,IF(B9='Table Lists'!$B$8,'Table Lists'!$C$8,IF(B9='Table Lists'!$B$9,'Table Lists'!$C$9))))))))</f>
        <v xml:space="preserve"> </v>
      </c>
      <c r="K9" s="19" t="str">
        <f>IF(B9='Table Lists'!$B$2, " ", IF($M$1-G9&gt;20,15%,0%))</f>
        <v xml:space="preserve"> </v>
      </c>
      <c r="L9" s="18" t="str">
        <f>IF(B9='Table Lists'!$B$2," ",IF(I9="YES",(J9*0.15),"$0"))</f>
        <v xml:space="preserve"> </v>
      </c>
      <c r="M9" s="18" t="str">
        <f>IF(B9='Table Lists'!$B$2, " ", J9+L9-(K9*J9))</f>
        <v xml:space="preserve"> </v>
      </c>
    </row>
    <row r="10" spans="1:13" ht="19.5" customHeight="1" x14ac:dyDescent="0.25">
      <c r="A10" s="83"/>
      <c r="B10" s="83"/>
      <c r="C10" s="83"/>
      <c r="D10" s="83"/>
      <c r="E10" s="92"/>
      <c r="F10" s="83"/>
      <c r="G10" s="83"/>
      <c r="H10" s="83"/>
      <c r="I10" s="83"/>
      <c r="J10" s="18" t="str">
        <f>IF(B10='Table Lists'!$B$2," ",IF(B10='Table Lists'!$B$3,'Table Lists'!$C$3,IF(B10='Table Lists'!$B$4,'Table Lists'!$C$4,IF(B10='Table Lists'!$B$5,'Table Lists'!$C$5,IF(B10='Table Lists'!$B$6,'Table Lists'!$C$6,IF(B10='Table Lists'!$B$7,'Table Lists'!$C$7,IF(B10='Table Lists'!$B$8,'Table Lists'!$C$8,IF(B10='Table Lists'!$B$9,'Table Lists'!$C$9))))))))</f>
        <v xml:space="preserve"> </v>
      </c>
      <c r="K10" s="19" t="str">
        <f>IF(B10='Table Lists'!$B$2, " ", IF($M$1-G10&gt;20,15%,0%))</f>
        <v xml:space="preserve"> </v>
      </c>
      <c r="L10" s="18" t="str">
        <f>IF(B10='Table Lists'!$B$2," ",IF(I10="YES",(J10*0.15),"$0"))</f>
        <v xml:space="preserve"> </v>
      </c>
      <c r="M10" s="18" t="str">
        <f>IF(B10='Table Lists'!$B$2, " ", J10+L10-(K10*J10))</f>
        <v xml:space="preserve"> </v>
      </c>
    </row>
    <row r="11" spans="1:13" ht="19.5" customHeight="1" x14ac:dyDescent="0.25">
      <c r="A11" s="83"/>
      <c r="B11" s="83"/>
      <c r="C11" s="83"/>
      <c r="D11" s="83"/>
      <c r="E11" s="92"/>
      <c r="F11" s="83"/>
      <c r="G11" s="83"/>
      <c r="H11" s="83"/>
      <c r="I11" s="83"/>
      <c r="J11" s="18" t="str">
        <f>IF(B11='Table Lists'!$B$2," ",IF(B11='Table Lists'!$B$3,'Table Lists'!$C$3,IF(B11='Table Lists'!$B$4,'Table Lists'!$C$4,IF(B11='Table Lists'!$B$5,'Table Lists'!$C$5,IF(B11='Table Lists'!$B$6,'Table Lists'!$C$6,IF(B11='Table Lists'!$B$7,'Table Lists'!$C$7,IF(B11='Table Lists'!$B$8,'Table Lists'!$C$8,IF(B11='Table Lists'!$B$9,'Table Lists'!$C$9))))))))</f>
        <v xml:space="preserve"> </v>
      </c>
      <c r="K11" s="19" t="str">
        <f>IF(B11='Table Lists'!$B$2, " ", IF($M$1-G11&gt;20,15%,0%))</f>
        <v xml:space="preserve"> </v>
      </c>
      <c r="L11" s="18" t="str">
        <f>IF(B11='Table Lists'!$B$2," ",IF(I11="YES",(J11*0.15),"$0"))</f>
        <v xml:space="preserve"> </v>
      </c>
      <c r="M11" s="18" t="str">
        <f>IF(B11='Table Lists'!$B$2, " ", J11+L11-(K11*J11))</f>
        <v xml:space="preserve"> </v>
      </c>
    </row>
    <row r="12" spans="1:13" ht="19.5" customHeight="1" x14ac:dyDescent="0.25">
      <c r="A12" s="83"/>
      <c r="B12" s="83"/>
      <c r="C12" s="83"/>
      <c r="D12" s="83"/>
      <c r="E12" s="92"/>
      <c r="F12" s="83"/>
      <c r="G12" s="83"/>
      <c r="H12" s="83"/>
      <c r="I12" s="83"/>
      <c r="J12" s="18" t="str">
        <f>IF(B12='Table Lists'!$B$2," ",IF(B12='Table Lists'!$B$3,'Table Lists'!$C$3,IF(B12='Table Lists'!$B$4,'Table Lists'!$C$4,IF(B12='Table Lists'!$B$5,'Table Lists'!$C$5,IF(B12='Table Lists'!$B$6,'Table Lists'!$C$6,IF(B12='Table Lists'!$B$7,'Table Lists'!$C$7,IF(B12='Table Lists'!$B$8,'Table Lists'!$C$8,IF(B12='Table Lists'!$B$9,'Table Lists'!$C$9))))))))</f>
        <v xml:space="preserve"> </v>
      </c>
      <c r="K12" s="19" t="str">
        <f>IF(B12='Table Lists'!$B$2, " ", IF($M$1-G12&gt;20,15%,0%))</f>
        <v xml:space="preserve"> </v>
      </c>
      <c r="L12" s="18" t="str">
        <f>IF(B12='Table Lists'!$B$2," ",IF(I12="YES",(J12*0.15),"$0"))</f>
        <v xml:space="preserve"> </v>
      </c>
      <c r="M12" s="18" t="str">
        <f>IF(B12='Table Lists'!$B$2, " ", J12+L12-(K12*J12))</f>
        <v xml:space="preserve"> </v>
      </c>
    </row>
    <row r="13" spans="1:13" ht="19.5" customHeight="1" x14ac:dyDescent="0.25">
      <c r="A13" s="83"/>
      <c r="B13" s="83"/>
      <c r="C13" s="83"/>
      <c r="D13" s="83"/>
      <c r="E13" s="92"/>
      <c r="F13" s="83"/>
      <c r="G13" s="83"/>
      <c r="H13" s="83"/>
      <c r="I13" s="83"/>
      <c r="J13" s="18" t="str">
        <f>IF(B13='Table Lists'!$B$2," ",IF(B13='Table Lists'!$B$3,'Table Lists'!$C$3,IF(B13='Table Lists'!$B$4,'Table Lists'!$C$4,IF(B13='Table Lists'!$B$5,'Table Lists'!$C$5,IF(B13='Table Lists'!$B$6,'Table Lists'!$C$6,IF(B13='Table Lists'!$B$7,'Table Lists'!$C$7,IF(B13='Table Lists'!$B$8,'Table Lists'!$C$8,IF(B13='Table Lists'!$B$9,'Table Lists'!$C$9))))))))</f>
        <v xml:space="preserve"> </v>
      </c>
      <c r="K13" s="19" t="str">
        <f>IF(B13='Table Lists'!$B$2, " ", IF($M$1-G13&gt;20,15%,0%))</f>
        <v xml:space="preserve"> </v>
      </c>
      <c r="L13" s="18" t="str">
        <f>IF(B13='Table Lists'!$B$2," ",IF(I13="YES",(J13*0.15),"$0"))</f>
        <v xml:space="preserve"> </v>
      </c>
      <c r="M13" s="18" t="str">
        <f>IF(B13='Table Lists'!$B$2, " ", J13+L13-(K13*J13))</f>
        <v xml:space="preserve"> </v>
      </c>
    </row>
    <row r="14" spans="1:13" ht="19.5" customHeight="1" x14ac:dyDescent="0.25">
      <c r="A14" s="83"/>
      <c r="B14" s="83"/>
      <c r="C14" s="83"/>
      <c r="D14" s="83"/>
      <c r="E14" s="92"/>
      <c r="F14" s="83"/>
      <c r="G14" s="83"/>
      <c r="H14" s="83"/>
      <c r="I14" s="83"/>
      <c r="J14" s="18" t="str">
        <f>IF(B14='Table Lists'!$B$2," ",IF(B14='Table Lists'!$B$3,'Table Lists'!$C$3,IF(B14='Table Lists'!$B$4,'Table Lists'!$C$4,IF(B14='Table Lists'!$B$5,'Table Lists'!$C$5,IF(B14='Table Lists'!$B$6,'Table Lists'!$C$6,IF(B14='Table Lists'!$B$7,'Table Lists'!$C$7,IF(B14='Table Lists'!$B$8,'Table Lists'!$C$8,IF(B14='Table Lists'!$B$9,'Table Lists'!$C$9))))))))</f>
        <v xml:space="preserve"> </v>
      </c>
      <c r="K14" s="19" t="str">
        <f>IF(B14='Table Lists'!$B$2, " ", IF($M$1-G14&gt;20,15%,0%))</f>
        <v xml:space="preserve"> </v>
      </c>
      <c r="L14" s="18" t="str">
        <f>IF(B14='Table Lists'!$B$2," ",IF(I14="YES",(J14*0.15),"$0"))</f>
        <v xml:space="preserve"> </v>
      </c>
      <c r="M14" s="18" t="str">
        <f>IF(B14='Table Lists'!$B$2, " ", J14+L14-(K14*J14))</f>
        <v xml:space="preserve"> </v>
      </c>
    </row>
    <row r="15" spans="1:13" ht="19.5" customHeight="1" x14ac:dyDescent="0.25">
      <c r="A15" s="83"/>
      <c r="B15" s="83"/>
      <c r="C15" s="83"/>
      <c r="D15" s="83"/>
      <c r="E15" s="92"/>
      <c r="F15" s="83"/>
      <c r="G15" s="83"/>
      <c r="H15" s="83"/>
      <c r="I15" s="83"/>
      <c r="J15" s="18" t="str">
        <f>IF(B15='Table Lists'!$B$2," ",IF(B15='Table Lists'!$B$3,'Table Lists'!$C$3,IF(B15='Table Lists'!$B$4,'Table Lists'!$C$4,IF(B15='Table Lists'!$B$5,'Table Lists'!$C$5,IF(B15='Table Lists'!$B$6,'Table Lists'!$C$6,IF(B15='Table Lists'!$B$7,'Table Lists'!$C$7,IF(B15='Table Lists'!$B$8,'Table Lists'!$C$8,IF(B15='Table Lists'!$B$9,'Table Lists'!$C$9))))))))</f>
        <v xml:space="preserve"> </v>
      </c>
      <c r="K15" s="19" t="str">
        <f>IF(B15='Table Lists'!$B$2, " ", IF($M$1-G15&gt;20,15%,0%))</f>
        <v xml:space="preserve"> </v>
      </c>
      <c r="L15" s="18" t="str">
        <f>IF(B15='Table Lists'!$B$2," ",IF(I15="YES",(J15*0.15),"$0"))</f>
        <v xml:space="preserve"> </v>
      </c>
      <c r="M15" s="18" t="str">
        <f>IF(B15='Table Lists'!$B$2, " ", J15+L15-(K15*J15))</f>
        <v xml:space="preserve"> </v>
      </c>
    </row>
    <row r="16" spans="1:13" ht="19.5" customHeight="1" x14ac:dyDescent="0.25">
      <c r="A16" s="83"/>
      <c r="B16" s="83"/>
      <c r="C16" s="83"/>
      <c r="D16" s="83"/>
      <c r="E16" s="92"/>
      <c r="F16" s="83"/>
      <c r="G16" s="83"/>
      <c r="H16" s="83"/>
      <c r="I16" s="83"/>
      <c r="J16" s="18" t="str">
        <f>IF(B16='Table Lists'!$B$2," ",IF(B16='Table Lists'!$B$3,'Table Lists'!$C$3,IF(B16='Table Lists'!$B$4,'Table Lists'!$C$4,IF(B16='Table Lists'!$B$5,'Table Lists'!$C$5,IF(B16='Table Lists'!$B$6,'Table Lists'!$C$6,IF(B16='Table Lists'!$B$7,'Table Lists'!$C$7,IF(B16='Table Lists'!$B$8,'Table Lists'!$C$8,IF(B16='Table Lists'!$B$9,'Table Lists'!$C$9))))))))</f>
        <v xml:space="preserve"> </v>
      </c>
      <c r="K16" s="19" t="str">
        <f>IF(B16='Table Lists'!$B$2, " ", IF($M$1-G16&gt;20,15%,0%))</f>
        <v xml:space="preserve"> </v>
      </c>
      <c r="L16" s="18" t="str">
        <f>IF(B16='Table Lists'!$B$2," ",IF(I16="YES",(J16*0.15),"$0"))</f>
        <v xml:space="preserve"> </v>
      </c>
      <c r="M16" s="18" t="str">
        <f>IF(B16='Table Lists'!$B$2, " ", J16+L16-(K16*J16))</f>
        <v xml:space="preserve"> </v>
      </c>
    </row>
    <row r="17" spans="1:13" ht="19.5" customHeight="1" x14ac:dyDescent="0.25">
      <c r="A17" s="83"/>
      <c r="B17" s="83"/>
      <c r="C17" s="83"/>
      <c r="D17" s="83"/>
      <c r="E17" s="92"/>
      <c r="F17" s="83"/>
      <c r="G17" s="83"/>
      <c r="H17" s="83"/>
      <c r="I17" s="83"/>
      <c r="J17" s="18" t="str">
        <f>IF(B17='Table Lists'!$B$2," ",IF(B17='Table Lists'!$B$3,'Table Lists'!$C$3,IF(B17='Table Lists'!$B$4,'Table Lists'!$C$4,IF(B17='Table Lists'!$B$5,'Table Lists'!$C$5,IF(B17='Table Lists'!$B$6,'Table Lists'!$C$6,IF(B17='Table Lists'!$B$7,'Table Lists'!$C$7,IF(B17='Table Lists'!$B$8,'Table Lists'!$C$8,IF(B17='Table Lists'!$B$9,'Table Lists'!$C$9))))))))</f>
        <v xml:space="preserve"> </v>
      </c>
      <c r="K17" s="19" t="str">
        <f>IF(B17='Table Lists'!$B$2, " ", IF($M$1-G17&gt;20,15%,0%))</f>
        <v xml:space="preserve"> </v>
      </c>
      <c r="L17" s="18" t="str">
        <f>IF(B17='Table Lists'!$B$2," ",IF(I17="YES",(J17*0.15),"$0"))</f>
        <v xml:space="preserve"> </v>
      </c>
      <c r="M17" s="18" t="str">
        <f>IF(B17='Table Lists'!$B$2, " ", J17+L17-(K17*J17))</f>
        <v xml:space="preserve"> </v>
      </c>
    </row>
    <row r="18" spans="1:13" ht="19.5" customHeight="1" x14ac:dyDescent="0.25">
      <c r="A18" s="83"/>
      <c r="B18" s="83"/>
      <c r="C18" s="83"/>
      <c r="D18" s="83"/>
      <c r="E18" s="92"/>
      <c r="F18" s="83"/>
      <c r="G18" s="83"/>
      <c r="H18" s="83"/>
      <c r="I18" s="83"/>
      <c r="J18" s="18" t="str">
        <f>IF(B18='Table Lists'!$B$2," ",IF(B18='Table Lists'!$B$3,'Table Lists'!$C$3,IF(B18='Table Lists'!$B$4,'Table Lists'!$C$4,IF(B18='Table Lists'!$B$5,'Table Lists'!$C$5,IF(B18='Table Lists'!$B$6,'Table Lists'!$C$6,IF(B18='Table Lists'!$B$7,'Table Lists'!$C$7,IF(B18='Table Lists'!$B$8,'Table Lists'!$C$8,IF(B18='Table Lists'!$B$9,'Table Lists'!$C$9))))))))</f>
        <v xml:space="preserve"> </v>
      </c>
      <c r="K18" s="19" t="str">
        <f>IF(B18='Table Lists'!$B$2, " ", IF($M$1-G18&gt;20,15%,0%))</f>
        <v xml:space="preserve"> </v>
      </c>
      <c r="L18" s="18" t="str">
        <f>IF(B18='Table Lists'!$B$2," ",IF(I18="YES",(J18*0.15),"$0"))</f>
        <v xml:space="preserve"> </v>
      </c>
      <c r="M18" s="18" t="str">
        <f>IF(B18='Table Lists'!$B$2, " ", J18+L18-(K18*J18))</f>
        <v xml:space="preserve"> </v>
      </c>
    </row>
    <row r="19" spans="1:13" ht="19.5" customHeight="1" x14ac:dyDescent="0.25">
      <c r="A19" s="83"/>
      <c r="B19" s="83"/>
      <c r="C19" s="83"/>
      <c r="D19" s="83"/>
      <c r="E19" s="92"/>
      <c r="F19" s="83"/>
      <c r="G19" s="83"/>
      <c r="H19" s="83"/>
      <c r="I19" s="83"/>
      <c r="J19" s="18" t="str">
        <f>IF(B19='Table Lists'!$B$2," ",IF(B19='Table Lists'!$B$3,'Table Lists'!$C$3,IF(B19='Table Lists'!$B$4,'Table Lists'!$C$4,IF(B19='Table Lists'!$B$5,'Table Lists'!$C$5,IF(B19='Table Lists'!$B$6,'Table Lists'!$C$6,IF(B19='Table Lists'!$B$7,'Table Lists'!$C$7,IF(B19='Table Lists'!$B$8,'Table Lists'!$C$8,IF(B19='Table Lists'!$B$9,'Table Lists'!$C$9))))))))</f>
        <v xml:space="preserve"> </v>
      </c>
      <c r="K19" s="19" t="str">
        <f>IF(B19='Table Lists'!$B$2, " ", IF($M$1-G19&gt;20,15%,0%))</f>
        <v xml:space="preserve"> </v>
      </c>
      <c r="L19" s="18" t="str">
        <f>IF(B19='Table Lists'!$B$2," ",IF(I19="YES",(J19*0.15),"$0"))</f>
        <v xml:space="preserve"> </v>
      </c>
      <c r="M19" s="18" t="str">
        <f>IF(B19='Table Lists'!$B$2, " ", J19+L19-(K19*J19))</f>
        <v xml:space="preserve"> </v>
      </c>
    </row>
    <row r="20" spans="1:13" ht="19.5" customHeight="1" x14ac:dyDescent="0.25">
      <c r="A20" s="83"/>
      <c r="B20" s="83"/>
      <c r="C20" s="83"/>
      <c r="D20" s="83"/>
      <c r="E20" s="92"/>
      <c r="F20" s="83"/>
      <c r="G20" s="83"/>
      <c r="H20" s="83"/>
      <c r="I20" s="83"/>
      <c r="J20" s="18" t="str">
        <f>IF(B20='Table Lists'!$B$2," ",IF(B20='Table Lists'!$B$3,'Table Lists'!$C$3,IF(B20='Table Lists'!$B$4,'Table Lists'!$C$4,IF(B20='Table Lists'!$B$5,'Table Lists'!$C$5,IF(B20='Table Lists'!$B$6,'Table Lists'!$C$6,IF(B20='Table Lists'!$B$7,'Table Lists'!$C$7,IF(B20='Table Lists'!$B$8,'Table Lists'!$C$8,IF(B20='Table Lists'!$B$9,'Table Lists'!$C$9))))))))</f>
        <v xml:space="preserve"> </v>
      </c>
      <c r="K20" s="19" t="str">
        <f>IF(B20='Table Lists'!$B$2, " ", IF($M$1-G20&gt;20,15%,0%))</f>
        <v xml:space="preserve"> </v>
      </c>
      <c r="L20" s="18" t="str">
        <f>IF(B20='Table Lists'!$B$2," ",IF(I20="YES",(J20*0.15),"$0"))</f>
        <v xml:space="preserve"> </v>
      </c>
      <c r="M20" s="18" t="str">
        <f>IF(B20='Table Lists'!$B$2, " ", J20+L20-(K20*J20))</f>
        <v xml:space="preserve"> </v>
      </c>
    </row>
    <row r="21" spans="1:13" ht="19.5" customHeight="1" x14ac:dyDescent="0.25">
      <c r="A21" s="83"/>
      <c r="B21" s="83"/>
      <c r="C21" s="83"/>
      <c r="D21" s="83"/>
      <c r="E21" s="92"/>
      <c r="F21" s="83"/>
      <c r="G21" s="83"/>
      <c r="H21" s="83"/>
      <c r="I21" s="83"/>
      <c r="J21" s="18" t="str">
        <f>IF(B21='Table Lists'!$B$2," ",IF(B21='Table Lists'!$B$3,'Table Lists'!$C$3,IF(B21='Table Lists'!$B$4,'Table Lists'!$C$4,IF(B21='Table Lists'!$B$5,'Table Lists'!$C$5,IF(B21='Table Lists'!$B$6,'Table Lists'!$C$6,IF(B21='Table Lists'!$B$7,'Table Lists'!$C$7,IF(B21='Table Lists'!$B$8,'Table Lists'!$C$8,IF(B21='Table Lists'!$B$9,'Table Lists'!$C$9))))))))</f>
        <v xml:space="preserve"> </v>
      </c>
      <c r="K21" s="19" t="str">
        <f>IF(B21='Table Lists'!$B$2, " ", IF($M$1-G21&gt;20,15%,0%))</f>
        <v xml:space="preserve"> </v>
      </c>
      <c r="L21" s="18" t="str">
        <f>IF(B21='Table Lists'!$B$2," ",IF(I21="YES",(J21*0.15),"$0"))</f>
        <v xml:space="preserve"> </v>
      </c>
      <c r="M21" s="18" t="str">
        <f>IF(B21='Table Lists'!$B$2, " ", J21+L21-(K21*J21))</f>
        <v xml:space="preserve"> </v>
      </c>
    </row>
    <row r="22" spans="1:13" ht="19.5" customHeight="1" x14ac:dyDescent="0.25">
      <c r="A22" s="83"/>
      <c r="B22" s="83"/>
      <c r="C22" s="83"/>
      <c r="D22" s="83"/>
      <c r="E22" s="92"/>
      <c r="F22" s="83"/>
      <c r="G22" s="83"/>
      <c r="H22" s="83"/>
      <c r="I22" s="83"/>
      <c r="J22" s="18" t="str">
        <f>IF(B22='Table Lists'!$B$2," ",IF(B22='Table Lists'!$B$3,'Table Lists'!$C$3,IF(B22='Table Lists'!$B$4,'Table Lists'!$C$4,IF(B22='Table Lists'!$B$5,'Table Lists'!$C$5,IF(B22='Table Lists'!$B$6,'Table Lists'!$C$6,IF(B22='Table Lists'!$B$7,'Table Lists'!$C$7,IF(B22='Table Lists'!$B$8,'Table Lists'!$C$8,IF(B22='Table Lists'!$B$9,'Table Lists'!$C$9))))))))</f>
        <v xml:space="preserve"> </v>
      </c>
      <c r="K22" s="19" t="str">
        <f>IF(B22='Table Lists'!$B$2, " ", IF($M$1-G22&gt;20,15%,0%))</f>
        <v xml:space="preserve"> </v>
      </c>
      <c r="L22" s="18" t="str">
        <f>IF(B22='Table Lists'!$B$2," ",IF(I22="YES",(J22*0.15),"$0"))</f>
        <v xml:space="preserve"> </v>
      </c>
      <c r="M22" s="18" t="str">
        <f>IF(B22='Table Lists'!$B$2, " ", J22+L22-(K22*J22))</f>
        <v xml:space="preserve"> </v>
      </c>
    </row>
    <row r="23" spans="1:13" ht="19.5" customHeight="1" x14ac:dyDescent="0.25">
      <c r="A23" s="83"/>
      <c r="B23" s="83"/>
      <c r="C23" s="83"/>
      <c r="D23" s="83"/>
      <c r="E23" s="92"/>
      <c r="F23" s="83"/>
      <c r="G23" s="83"/>
      <c r="H23" s="83"/>
      <c r="I23" s="83"/>
      <c r="J23" s="18" t="str">
        <f>IF(B23='Table Lists'!$B$2," ",IF(B23='Table Lists'!$B$3,'Table Lists'!$C$3,IF(B23='Table Lists'!$B$4,'Table Lists'!$C$4,IF(B23='Table Lists'!$B$5,'Table Lists'!$C$5,IF(B23='Table Lists'!$B$6,'Table Lists'!$C$6,IF(B23='Table Lists'!$B$7,'Table Lists'!$C$7,IF(B23='Table Lists'!$B$8,'Table Lists'!$C$8,IF(B23='Table Lists'!$B$9,'Table Lists'!$C$9))))))))</f>
        <v xml:space="preserve"> </v>
      </c>
      <c r="K23" s="19" t="str">
        <f>IF(B23='Table Lists'!$B$2, " ", IF($M$1-G23&gt;20,15%,0%))</f>
        <v xml:space="preserve"> </v>
      </c>
      <c r="L23" s="18" t="str">
        <f>IF(B23='Table Lists'!$B$2," ",IF(I23="YES",(J23*0.15),"$0"))</f>
        <v xml:space="preserve"> </v>
      </c>
      <c r="M23" s="18" t="str">
        <f>IF(B23='Table Lists'!$B$2, " ", J23+L23-(K23*J23))</f>
        <v xml:space="preserve"> </v>
      </c>
    </row>
    <row r="24" spans="1:13" ht="19.5" customHeight="1" x14ac:dyDescent="0.25">
      <c r="A24" s="83"/>
      <c r="B24" s="83"/>
      <c r="C24" s="83"/>
      <c r="D24" s="83"/>
      <c r="E24" s="92"/>
      <c r="F24" s="83"/>
      <c r="G24" s="83"/>
      <c r="H24" s="83"/>
      <c r="I24" s="83"/>
      <c r="J24" s="18" t="str">
        <f>IF(B24='Table Lists'!$B$2," ",IF(B24='Table Lists'!$B$3,'Table Lists'!$C$3,IF(B24='Table Lists'!$B$4,'Table Lists'!$C$4,IF(B24='Table Lists'!$B$5,'Table Lists'!$C$5,IF(B24='Table Lists'!$B$6,'Table Lists'!$C$6,IF(B24='Table Lists'!$B$7,'Table Lists'!$C$7,IF(B24='Table Lists'!$B$8,'Table Lists'!$C$8,IF(B24='Table Lists'!$B$9,'Table Lists'!$C$9))))))))</f>
        <v xml:space="preserve"> </v>
      </c>
      <c r="K24" s="19" t="str">
        <f>IF(B24='Table Lists'!$B$2, " ", IF($M$1-G24&gt;20,15%,0%))</f>
        <v xml:space="preserve"> </v>
      </c>
      <c r="L24" s="18" t="str">
        <f>IF(B24='Table Lists'!$B$2," ",IF(I24="YES",(J24*0.15),"$0"))</f>
        <v xml:space="preserve"> </v>
      </c>
      <c r="M24" s="18" t="str">
        <f>IF(B24='Table Lists'!$B$2, " ", J24+L24-(K24*J24))</f>
        <v xml:space="preserve"> </v>
      </c>
    </row>
    <row r="25" spans="1:13" ht="19.5" customHeight="1" x14ac:dyDescent="0.25">
      <c r="A25" s="83"/>
      <c r="B25" s="83"/>
      <c r="C25" s="83"/>
      <c r="D25" s="83"/>
      <c r="E25" s="92"/>
      <c r="F25" s="83"/>
      <c r="G25" s="83"/>
      <c r="H25" s="83"/>
      <c r="I25" s="83"/>
      <c r="J25" s="18" t="str">
        <f>IF(B25='Table Lists'!$B$2," ",IF(B25='Table Lists'!$B$3,'Table Lists'!$C$3,IF(B25='Table Lists'!$B$4,'Table Lists'!$C$4,IF(B25='Table Lists'!$B$5,'Table Lists'!$C$5,IF(B25='Table Lists'!$B$6,'Table Lists'!$C$6,IF(B25='Table Lists'!$B$7,'Table Lists'!$C$7,IF(B25='Table Lists'!$B$8,'Table Lists'!$C$8,IF(B25='Table Lists'!$B$9,'Table Lists'!$C$9))))))))</f>
        <v xml:space="preserve"> </v>
      </c>
      <c r="K25" s="19" t="str">
        <f>IF(B25='Table Lists'!$B$2, " ", IF($M$1-G25&gt;20,15%,0%))</f>
        <v xml:space="preserve"> </v>
      </c>
      <c r="L25" s="18" t="str">
        <f>IF(B25='Table Lists'!$B$2," ",IF(I25="YES",(J25*0.15),"$0"))</f>
        <v xml:space="preserve"> </v>
      </c>
      <c r="M25" s="18" t="str">
        <f>IF(B25='Table Lists'!$B$2, " ", J25+L25-(K25*J25))</f>
        <v xml:space="preserve"> </v>
      </c>
    </row>
    <row r="26" spans="1:13" ht="19.5" customHeight="1" x14ac:dyDescent="0.25">
      <c r="A26" s="83"/>
      <c r="B26" s="83"/>
      <c r="C26" s="83"/>
      <c r="D26" s="83"/>
      <c r="E26" s="92"/>
      <c r="F26" s="83"/>
      <c r="G26" s="83"/>
      <c r="H26" s="83"/>
      <c r="I26" s="83"/>
      <c r="J26" s="18" t="str">
        <f>IF(B26='Table Lists'!$B$2," ",IF(B26='Table Lists'!$B$3,'Table Lists'!$C$3,IF(B26='Table Lists'!$B$4,'Table Lists'!$C$4,IF(B26='Table Lists'!$B$5,'Table Lists'!$C$5,IF(B26='Table Lists'!$B$6,'Table Lists'!$C$6,IF(B26='Table Lists'!$B$7,'Table Lists'!$C$7,IF(B26='Table Lists'!$B$8,'Table Lists'!$C$8,IF(B26='Table Lists'!$B$9,'Table Lists'!$C$9))))))))</f>
        <v xml:space="preserve"> </v>
      </c>
      <c r="K26" s="19" t="str">
        <f>IF(B26='Table Lists'!$B$2, " ", IF($M$1-G26&gt;20,15%,0%))</f>
        <v xml:space="preserve"> </v>
      </c>
      <c r="L26" s="18" t="str">
        <f>IF(B26='Table Lists'!$B$2," ",IF(I26="YES",(J26*0.15),"$0"))</f>
        <v xml:space="preserve"> </v>
      </c>
      <c r="M26" s="18" t="str">
        <f>IF(B26='Table Lists'!$B$2, " ", J26+L26-(K26*J26))</f>
        <v xml:space="preserve"> </v>
      </c>
    </row>
    <row r="27" spans="1:13" ht="19.5" customHeight="1" x14ac:dyDescent="0.25">
      <c r="A27" s="83"/>
      <c r="B27" s="83"/>
      <c r="C27" s="83"/>
      <c r="D27" s="83"/>
      <c r="E27" s="92"/>
      <c r="F27" s="83"/>
      <c r="G27" s="83"/>
      <c r="H27" s="83"/>
      <c r="I27" s="83"/>
      <c r="J27" s="18" t="str">
        <f>IF(B27='Table Lists'!$B$2," ",IF(B27='Table Lists'!$B$3,'Table Lists'!$C$3,IF(B27='Table Lists'!$B$4,'Table Lists'!$C$4,IF(B27='Table Lists'!$B$5,'Table Lists'!$C$5,IF(B27='Table Lists'!$B$6,'Table Lists'!$C$6,IF(B27='Table Lists'!$B$7,'Table Lists'!$C$7,IF(B27='Table Lists'!$B$8,'Table Lists'!$C$8,IF(B27='Table Lists'!$B$9,'Table Lists'!$C$9))))))))</f>
        <v xml:space="preserve"> </v>
      </c>
      <c r="K27" s="19" t="str">
        <f>IF(B27='Table Lists'!$B$2, " ", IF($M$1-G27&gt;20,15%,0%))</f>
        <v xml:space="preserve"> </v>
      </c>
      <c r="L27" s="18" t="str">
        <f>IF(B27='Table Lists'!$B$2," ",IF(I27="YES",(J27*0.15),"$0"))</f>
        <v xml:space="preserve"> </v>
      </c>
      <c r="M27" s="18" t="str">
        <f>IF(B27='Table Lists'!$B$2, " ", J27+L27-(K27*J27))</f>
        <v xml:space="preserve"> </v>
      </c>
    </row>
    <row r="28" spans="1:13" ht="19.5" customHeight="1" x14ac:dyDescent="0.25">
      <c r="A28" s="83"/>
      <c r="B28" s="83"/>
      <c r="C28" s="83"/>
      <c r="D28" s="83"/>
      <c r="E28" s="92"/>
      <c r="F28" s="83"/>
      <c r="G28" s="83"/>
      <c r="H28" s="83"/>
      <c r="I28" s="83"/>
      <c r="J28" s="18" t="str">
        <f>IF(B28='Table Lists'!$B$2," ",IF(B28='Table Lists'!$B$3,'Table Lists'!$C$3,IF(B28='Table Lists'!$B$4,'Table Lists'!$C$4,IF(B28='Table Lists'!$B$5,'Table Lists'!$C$5,IF(B28='Table Lists'!$B$6,'Table Lists'!$C$6,IF(B28='Table Lists'!$B$7,'Table Lists'!$C$7,IF(B28='Table Lists'!$B$8,'Table Lists'!$C$8,IF(B28='Table Lists'!$B$9,'Table Lists'!$C$9))))))))</f>
        <v xml:space="preserve"> </v>
      </c>
      <c r="K28" s="19" t="str">
        <f>IF(B28='Table Lists'!$B$2, " ", IF($M$1-G28&gt;20,15%,0%))</f>
        <v xml:space="preserve"> </v>
      </c>
      <c r="L28" s="18" t="str">
        <f>IF(B28='Table Lists'!$B$2," ",IF(I28="YES",(J28*0.15),"$0"))</f>
        <v xml:space="preserve"> </v>
      </c>
      <c r="M28" s="18" t="str">
        <f>IF(B28='Table Lists'!$B$2, " ", J28+L28-(K28*J28))</f>
        <v xml:space="preserve"> </v>
      </c>
    </row>
    <row r="29" spans="1:13" ht="19.5" customHeight="1" x14ac:dyDescent="0.25">
      <c r="A29" s="83"/>
      <c r="B29" s="83"/>
      <c r="C29" s="83"/>
      <c r="D29" s="83"/>
      <c r="E29" s="92"/>
      <c r="F29" s="83"/>
      <c r="G29" s="83"/>
      <c r="H29" s="83"/>
      <c r="I29" s="83"/>
      <c r="J29" s="18" t="str">
        <f>IF(B29='Table Lists'!$B$2," ",IF(B29='Table Lists'!$B$3,'Table Lists'!$C$3,IF(B29='Table Lists'!$B$4,'Table Lists'!$C$4,IF(B29='Table Lists'!$B$5,'Table Lists'!$C$5,IF(B29='Table Lists'!$B$6,'Table Lists'!$C$6,IF(B29='Table Lists'!$B$7,'Table Lists'!$C$7,IF(B29='Table Lists'!$B$8,'Table Lists'!$C$8,IF(B29='Table Lists'!$B$9,'Table Lists'!$C$9))))))))</f>
        <v xml:space="preserve"> </v>
      </c>
      <c r="K29" s="19" t="str">
        <f>IF(B29='Table Lists'!$B$2, " ", IF($M$1-G29&gt;20,15%,0%))</f>
        <v xml:space="preserve"> </v>
      </c>
      <c r="L29" s="18" t="str">
        <f>IF(B29='Table Lists'!$B$2," ",IF(I29="YES",(J29*0.15),"$0"))</f>
        <v xml:space="preserve"> </v>
      </c>
      <c r="M29" s="18" t="str">
        <f>IF(B29='Table Lists'!$B$2, " ", J29+L29-(K29*J29))</f>
        <v xml:space="preserve"> </v>
      </c>
    </row>
    <row r="30" spans="1:13" ht="19.5" customHeight="1" x14ac:dyDescent="0.25">
      <c r="A30" s="83"/>
      <c r="B30" s="83"/>
      <c r="C30" s="83"/>
      <c r="D30" s="83"/>
      <c r="E30" s="92"/>
      <c r="F30" s="83"/>
      <c r="G30" s="83"/>
      <c r="H30" s="83"/>
      <c r="I30" s="83"/>
      <c r="J30" s="18" t="str">
        <f>IF(B30='Table Lists'!$B$2," ",IF(B30='Table Lists'!$B$3,'Table Lists'!$C$3,IF(B30='Table Lists'!$B$4,'Table Lists'!$C$4,IF(B30='Table Lists'!$B$5,'Table Lists'!$C$5,IF(B30='Table Lists'!$B$6,'Table Lists'!$C$6,IF(B30='Table Lists'!$B$7,'Table Lists'!$C$7,IF(B30='Table Lists'!$B$8,'Table Lists'!$C$8,IF(B30='Table Lists'!$B$9,'Table Lists'!$C$9))))))))</f>
        <v xml:space="preserve"> </v>
      </c>
      <c r="K30" s="19" t="str">
        <f>IF(B30='Table Lists'!$B$2, " ", IF($M$1-G30&gt;20,15%,0%))</f>
        <v xml:space="preserve"> </v>
      </c>
      <c r="L30" s="18" t="str">
        <f>IF(B30='Table Lists'!$B$2," ",IF(I30="YES",(J30*0.15),"$0"))</f>
        <v xml:space="preserve"> </v>
      </c>
      <c r="M30" s="18" t="str">
        <f>IF(B30='Table Lists'!$B$2, " ", J30+L30-(K30*J30))</f>
        <v xml:space="preserve"> </v>
      </c>
    </row>
    <row r="31" spans="1:13" ht="19.5" customHeight="1" x14ac:dyDescent="0.25">
      <c r="A31" s="83"/>
      <c r="B31" s="83"/>
      <c r="C31" s="83"/>
      <c r="D31" s="83"/>
      <c r="E31" s="92"/>
      <c r="F31" s="83"/>
      <c r="G31" s="83"/>
      <c r="H31" s="83"/>
      <c r="I31" s="83"/>
      <c r="J31" s="18" t="str">
        <f>IF(B31='Table Lists'!$B$2," ",IF(B31='Table Lists'!$B$3,'Table Lists'!$C$3,IF(B31='Table Lists'!$B$4,'Table Lists'!$C$4,IF(B31='Table Lists'!$B$5,'Table Lists'!$C$5,IF(B31='Table Lists'!$B$6,'Table Lists'!$C$6,IF(B31='Table Lists'!$B$7,'Table Lists'!$C$7,IF(B31='Table Lists'!$B$8,'Table Lists'!$C$8,IF(B31='Table Lists'!$B$9,'Table Lists'!$C$9))))))))</f>
        <v xml:space="preserve"> </v>
      </c>
      <c r="K31" s="19" t="str">
        <f>IF(B31='Table Lists'!$B$2, " ", IF($M$1-G31&gt;20,15%,0%))</f>
        <v xml:space="preserve"> </v>
      </c>
      <c r="L31" s="18" t="str">
        <f>IF(B31='Table Lists'!$B$2," ",IF(I31="YES",(J31*0.15),"$0"))</f>
        <v xml:space="preserve"> </v>
      </c>
      <c r="M31" s="18" t="str">
        <f>IF(B31='Table Lists'!$B$2, " ", J31+L31-(K31*J31))</f>
        <v xml:space="preserve"> </v>
      </c>
    </row>
    <row r="32" spans="1:13" ht="19.5" customHeight="1" x14ac:dyDescent="0.25">
      <c r="A32" s="83"/>
      <c r="B32" s="83"/>
      <c r="C32" s="83"/>
      <c r="D32" s="83"/>
      <c r="E32" s="92"/>
      <c r="F32" s="83"/>
      <c r="G32" s="83"/>
      <c r="H32" s="83"/>
      <c r="I32" s="83"/>
      <c r="J32" s="18" t="str">
        <f>IF(B32='Table Lists'!$B$2," ",IF(B32='Table Lists'!$B$3,'Table Lists'!$C$3,IF(B32='Table Lists'!$B$4,'Table Lists'!$C$4,IF(B32='Table Lists'!$B$5,'Table Lists'!$C$5,IF(B32='Table Lists'!$B$6,'Table Lists'!$C$6,IF(B32='Table Lists'!$B$7,'Table Lists'!$C$7,IF(B32='Table Lists'!$B$8,'Table Lists'!$C$8,IF(B32='Table Lists'!$B$9,'Table Lists'!$C$9))))))))</f>
        <v xml:space="preserve"> </v>
      </c>
      <c r="K32" s="19" t="str">
        <f>IF(B32='Table Lists'!$B$2, " ", IF($M$1-G32&gt;20,15%,0%))</f>
        <v xml:space="preserve"> </v>
      </c>
      <c r="L32" s="18" t="str">
        <f>IF(B32='Table Lists'!$B$2," ",IF(I32="YES",(J32*0.15),"$0"))</f>
        <v xml:space="preserve"> </v>
      </c>
      <c r="M32" s="18" t="str">
        <f>IF(B32='Table Lists'!$B$2, " ", J32+L32-(K32*J32))</f>
        <v xml:space="preserve"> </v>
      </c>
    </row>
    <row r="33" spans="1:13" ht="19.5" customHeight="1" x14ac:dyDescent="0.25">
      <c r="A33" s="83"/>
      <c r="B33" s="83"/>
      <c r="C33" s="83"/>
      <c r="D33" s="83"/>
      <c r="E33" s="92"/>
      <c r="F33" s="83"/>
      <c r="G33" s="83"/>
      <c r="H33" s="83"/>
      <c r="I33" s="83"/>
      <c r="J33" s="18" t="str">
        <f>IF(B33='Table Lists'!$B$2," ",IF(B33='Table Lists'!$B$3,'Table Lists'!$C$3,IF(B33='Table Lists'!$B$4,'Table Lists'!$C$4,IF(B33='Table Lists'!$B$5,'Table Lists'!$C$5,IF(B33='Table Lists'!$B$6,'Table Lists'!$C$6,IF(B33='Table Lists'!$B$7,'Table Lists'!$C$7,IF(B33='Table Lists'!$B$8,'Table Lists'!$C$8,IF(B33='Table Lists'!$B$9,'Table Lists'!$C$9))))))))</f>
        <v xml:space="preserve"> </v>
      </c>
      <c r="K33" s="19" t="str">
        <f>IF(B33='Table Lists'!$B$2, " ", IF($M$1-G33&gt;20,15%,0%))</f>
        <v xml:space="preserve"> </v>
      </c>
      <c r="L33" s="18" t="str">
        <f>IF(B33='Table Lists'!$B$2," ",IF(I33="YES",(J33*0.15),"$0"))</f>
        <v xml:space="preserve"> </v>
      </c>
      <c r="M33" s="18" t="str">
        <f>IF(B33='Table Lists'!$B$2, " ", J33+L33-(K33*J33))</f>
        <v xml:space="preserve"> </v>
      </c>
    </row>
    <row r="34" spans="1:13" ht="19.5" customHeight="1" x14ac:dyDescent="0.25">
      <c r="A34" s="83"/>
      <c r="B34" s="83"/>
      <c r="C34" s="83"/>
      <c r="D34" s="83"/>
      <c r="E34" s="92"/>
      <c r="F34" s="83"/>
      <c r="G34" s="83"/>
      <c r="H34" s="83"/>
      <c r="I34" s="83"/>
      <c r="J34" s="18" t="str">
        <f>IF(B34='Table Lists'!$B$2," ",IF(B34='Table Lists'!$B$3,'Table Lists'!$C$3,IF(B34='Table Lists'!$B$4,'Table Lists'!$C$4,IF(B34='Table Lists'!$B$5,'Table Lists'!$C$5,IF(B34='Table Lists'!$B$6,'Table Lists'!$C$6,IF(B34='Table Lists'!$B$7,'Table Lists'!$C$7,IF(B34='Table Lists'!$B$8,'Table Lists'!$C$8,IF(B34='Table Lists'!$B$9,'Table Lists'!$C$9))))))))</f>
        <v xml:space="preserve"> </v>
      </c>
      <c r="K34" s="19" t="str">
        <f>IF(B34='Table Lists'!$B$2, " ", IF($M$1-G34&gt;20,15%,0%))</f>
        <v xml:space="preserve"> </v>
      </c>
      <c r="L34" s="18" t="str">
        <f>IF(B34='Table Lists'!$B$2," ",IF(I34="YES",(J34*0.15),"$0"))</f>
        <v xml:space="preserve"> </v>
      </c>
      <c r="M34" s="18" t="str">
        <f>IF(B34='Table Lists'!$B$2, " ", J34+L34-(K34*J34))</f>
        <v xml:space="preserve"> </v>
      </c>
    </row>
    <row r="35" spans="1:13" ht="19.5" customHeight="1" x14ac:dyDescent="0.25">
      <c r="A35" s="83"/>
      <c r="B35" s="83"/>
      <c r="C35" s="83"/>
      <c r="D35" s="83"/>
      <c r="E35" s="92"/>
      <c r="F35" s="83"/>
      <c r="G35" s="83"/>
      <c r="H35" s="83"/>
      <c r="I35" s="83"/>
      <c r="J35" s="18" t="str">
        <f>IF(B35='Table Lists'!$B$2," ",IF(B35='Table Lists'!$B$3,'Table Lists'!$C$3,IF(B35='Table Lists'!$B$4,'Table Lists'!$C$4,IF(B35='Table Lists'!$B$5,'Table Lists'!$C$5,IF(B35='Table Lists'!$B$6,'Table Lists'!$C$6,IF(B35='Table Lists'!$B$7,'Table Lists'!$C$7,IF(B35='Table Lists'!$B$8,'Table Lists'!$C$8,IF(B35='Table Lists'!$B$9,'Table Lists'!$C$9))))))))</f>
        <v xml:space="preserve"> </v>
      </c>
      <c r="K35" s="19" t="str">
        <f>IF(B35='Table Lists'!$B$2, " ", IF($M$1-G35&gt;20,15%,0%))</f>
        <v xml:space="preserve"> </v>
      </c>
      <c r="L35" s="18" t="str">
        <f>IF(B35='Table Lists'!$B$2," ",IF(I35="YES",(J35*0.15),"$0"))</f>
        <v xml:space="preserve"> </v>
      </c>
      <c r="M35" s="18" t="str">
        <f>IF(B35='Table Lists'!$B$2, " ", J35+L35-(K35*J35))</f>
        <v xml:space="preserve"> </v>
      </c>
    </row>
    <row r="36" spans="1:13" ht="19.5" customHeight="1" x14ac:dyDescent="0.25">
      <c r="A36" s="83"/>
      <c r="B36" s="83"/>
      <c r="C36" s="83"/>
      <c r="D36" s="83"/>
      <c r="E36" s="92"/>
      <c r="F36" s="83"/>
      <c r="G36" s="83"/>
      <c r="H36" s="83"/>
      <c r="I36" s="83"/>
      <c r="J36" s="18" t="str">
        <f>IF(B36='Table Lists'!$B$2," ",IF(B36='Table Lists'!$B$3,'Table Lists'!$C$3,IF(B36='Table Lists'!$B$4,'Table Lists'!$C$4,IF(B36='Table Lists'!$B$5,'Table Lists'!$C$5,IF(B36='Table Lists'!$B$6,'Table Lists'!$C$6,IF(B36='Table Lists'!$B$7,'Table Lists'!$C$7,IF(B36='Table Lists'!$B$8,'Table Lists'!$C$8,IF(B36='Table Lists'!$B$9,'Table Lists'!$C$9))))))))</f>
        <v xml:space="preserve"> </v>
      </c>
      <c r="K36" s="19" t="str">
        <f>IF(B36='Table Lists'!$B$2, " ", IF($M$1-G36&gt;20,15%,0%))</f>
        <v xml:space="preserve"> </v>
      </c>
      <c r="L36" s="18" t="str">
        <f>IF(B36='Table Lists'!$B$2," ",IF(I36="YES",(J36*0.15),"$0"))</f>
        <v xml:space="preserve"> </v>
      </c>
      <c r="M36" s="18" t="str">
        <f>IF(B36='Table Lists'!$B$2, " ", J36+L36-(K36*J36))</f>
        <v xml:space="preserve"> </v>
      </c>
    </row>
    <row r="37" spans="1:13" ht="19.5" customHeight="1" x14ac:dyDescent="0.25">
      <c r="A37" s="83"/>
      <c r="B37" s="83"/>
      <c r="C37" s="83"/>
      <c r="D37" s="83"/>
      <c r="E37" s="92"/>
      <c r="F37" s="83"/>
      <c r="G37" s="83"/>
      <c r="H37" s="83"/>
      <c r="I37" s="83"/>
      <c r="J37" s="18" t="str">
        <f>IF(B37='Table Lists'!$B$2," ",IF(B37='Table Lists'!$B$3,'Table Lists'!$C$3,IF(B37='Table Lists'!$B$4,'Table Lists'!$C$4,IF(B37='Table Lists'!$B$5,'Table Lists'!$C$5,IF(B37='Table Lists'!$B$6,'Table Lists'!$C$6,IF(B37='Table Lists'!$B$7,'Table Lists'!$C$7,IF(B37='Table Lists'!$B$8,'Table Lists'!$C$8,IF(B37='Table Lists'!$B$9,'Table Lists'!$C$9))))))))</f>
        <v xml:space="preserve"> </v>
      </c>
      <c r="K37" s="19" t="str">
        <f>IF(B37='Table Lists'!$B$2, " ", IF($M$1-G37&gt;20,15%,0%))</f>
        <v xml:space="preserve"> </v>
      </c>
      <c r="L37" s="18" t="str">
        <f>IF(B37='Table Lists'!$B$2," ",IF(I37="YES",(J37*0.15),"$0"))</f>
        <v xml:space="preserve"> </v>
      </c>
      <c r="M37" s="18" t="str">
        <f>IF(B37='Table Lists'!$B$2, " ", J37+L37-(K37*J37))</f>
        <v xml:space="preserve"> </v>
      </c>
    </row>
    <row r="38" spans="1:13" ht="19.5" customHeight="1" x14ac:dyDescent="0.25">
      <c r="A38" s="83"/>
      <c r="B38" s="83"/>
      <c r="C38" s="83"/>
      <c r="D38" s="83"/>
      <c r="E38" s="92"/>
      <c r="F38" s="83"/>
      <c r="G38" s="83"/>
      <c r="H38" s="83"/>
      <c r="I38" s="83"/>
      <c r="J38" s="18" t="str">
        <f>IF(B38='Table Lists'!$B$2," ",IF(B38='Table Lists'!$B$3,'Table Lists'!$C$3,IF(B38='Table Lists'!$B$4,'Table Lists'!$C$4,IF(B38='Table Lists'!$B$5,'Table Lists'!$C$5,IF(B38='Table Lists'!$B$6,'Table Lists'!$C$6,IF(B38='Table Lists'!$B$7,'Table Lists'!$C$7,IF(B38='Table Lists'!$B$8,'Table Lists'!$C$8,IF(B38='Table Lists'!$B$9,'Table Lists'!$C$9))))))))</f>
        <v xml:space="preserve"> </v>
      </c>
      <c r="K38" s="19" t="str">
        <f>IF(B38='Table Lists'!$B$2, " ", IF($M$1-G38&gt;20,15%,0%))</f>
        <v xml:space="preserve"> </v>
      </c>
      <c r="L38" s="18" t="str">
        <f>IF(B38='Table Lists'!$B$2," ",IF(I38="YES",(J38*0.15),"$0"))</f>
        <v xml:space="preserve"> </v>
      </c>
      <c r="M38" s="18" t="str">
        <f>IF(B38='Table Lists'!$B$2, " ", J38+L38-(K38*J38))</f>
        <v xml:space="preserve"> </v>
      </c>
    </row>
    <row r="39" spans="1:13" ht="19.5" customHeight="1" x14ac:dyDescent="0.25">
      <c r="A39" s="83"/>
      <c r="B39" s="83"/>
      <c r="C39" s="83"/>
      <c r="D39" s="83"/>
      <c r="E39" s="92"/>
      <c r="F39" s="83"/>
      <c r="G39" s="83"/>
      <c r="H39" s="83"/>
      <c r="I39" s="83"/>
      <c r="J39" s="18" t="str">
        <f>IF(B39='Table Lists'!$B$2," ",IF(B39='Table Lists'!$B$3,'Table Lists'!$C$3,IF(B39='Table Lists'!$B$4,'Table Lists'!$C$4,IF(B39='Table Lists'!$B$5,'Table Lists'!$C$5,IF(B39='Table Lists'!$B$6,'Table Lists'!$C$6,IF(B39='Table Lists'!$B$7,'Table Lists'!$C$7,IF(B39='Table Lists'!$B$8,'Table Lists'!$C$8,IF(B39='Table Lists'!$B$9,'Table Lists'!$C$9))))))))</f>
        <v xml:space="preserve"> </v>
      </c>
      <c r="K39" s="19" t="str">
        <f>IF(B39='Table Lists'!$B$2, " ", IF($M$1-G39&gt;20,15%,0%))</f>
        <v xml:space="preserve"> </v>
      </c>
      <c r="L39" s="18" t="str">
        <f>IF(B39='Table Lists'!$B$2," ",IF(I39="YES",(J39*0.15),"$0"))</f>
        <v xml:space="preserve"> </v>
      </c>
      <c r="M39" s="18" t="str">
        <f>IF(B39='Table Lists'!$B$2, " ", J39+L39-(K39*J39))</f>
        <v xml:space="preserve"> </v>
      </c>
    </row>
    <row r="40" spans="1:13" ht="19.5" customHeight="1" x14ac:dyDescent="0.25">
      <c r="A40" s="83"/>
      <c r="B40" s="83"/>
      <c r="C40" s="83"/>
      <c r="D40" s="83"/>
      <c r="E40" s="92"/>
      <c r="F40" s="83"/>
      <c r="G40" s="83"/>
      <c r="H40" s="83"/>
      <c r="I40" s="83"/>
      <c r="J40" s="18" t="str">
        <f>IF(B40='Table Lists'!$B$2," ",IF(B40='Table Lists'!$B$3,'Table Lists'!$C$3,IF(B40='Table Lists'!$B$4,'Table Lists'!$C$4,IF(B40='Table Lists'!$B$5,'Table Lists'!$C$5,IF(B40='Table Lists'!$B$6,'Table Lists'!$C$6,IF(B40='Table Lists'!$B$7,'Table Lists'!$C$7,IF(B40='Table Lists'!$B$8,'Table Lists'!$C$8,IF(B40='Table Lists'!$B$9,'Table Lists'!$C$9))))))))</f>
        <v xml:space="preserve"> </v>
      </c>
      <c r="K40" s="19" t="str">
        <f>IF(B40='Table Lists'!$B$2, " ", IF($M$1-G40&gt;20,15%,0%))</f>
        <v xml:space="preserve"> </v>
      </c>
      <c r="L40" s="18" t="str">
        <f>IF(B40='Table Lists'!$B$2," ",IF(I40="YES",(J40*0.15),"$0"))</f>
        <v xml:space="preserve"> </v>
      </c>
      <c r="M40" s="18" t="str">
        <f>IF(B40='Table Lists'!$B$2, " ", J40+L40-(K40*J40))</f>
        <v xml:space="preserve"> </v>
      </c>
    </row>
    <row r="41" spans="1:13" ht="19.5" customHeight="1" x14ac:dyDescent="0.25">
      <c r="A41" s="83"/>
      <c r="B41" s="83"/>
      <c r="C41" s="83"/>
      <c r="D41" s="83"/>
      <c r="E41" s="92"/>
      <c r="F41" s="83"/>
      <c r="G41" s="83"/>
      <c r="H41" s="83"/>
      <c r="I41" s="83"/>
      <c r="J41" s="18" t="str">
        <f>IF(B41='Table Lists'!$B$2," ",IF(B41='Table Lists'!$B$3,'Table Lists'!$C$3,IF(B41='Table Lists'!$B$4,'Table Lists'!$C$4,IF(B41='Table Lists'!$B$5,'Table Lists'!$C$5,IF(B41='Table Lists'!$B$6,'Table Lists'!$C$6,IF(B41='Table Lists'!$B$7,'Table Lists'!$C$7,IF(B41='Table Lists'!$B$8,'Table Lists'!$C$8,IF(B41='Table Lists'!$B$9,'Table Lists'!$C$9))))))))</f>
        <v xml:space="preserve"> </v>
      </c>
      <c r="K41" s="19" t="str">
        <f>IF(B41='Table Lists'!$B$2, " ", IF($M$1-G41&gt;20,15%,0%))</f>
        <v xml:space="preserve"> </v>
      </c>
      <c r="L41" s="18" t="str">
        <f>IF(B41='Table Lists'!$B$2," ",IF(I41="YES",(J41*0.15),"$0"))</f>
        <v xml:space="preserve"> </v>
      </c>
      <c r="M41" s="18" t="str">
        <f>IF(B41='Table Lists'!$B$2, " ", J41+L41-(K41*J41))</f>
        <v xml:space="preserve"> </v>
      </c>
    </row>
    <row r="42" spans="1:13" ht="19.5" customHeight="1" x14ac:dyDescent="0.25">
      <c r="A42" s="83"/>
      <c r="B42" s="83"/>
      <c r="C42" s="83"/>
      <c r="D42" s="83"/>
      <c r="E42" s="92"/>
      <c r="F42" s="83"/>
      <c r="G42" s="83"/>
      <c r="H42" s="83"/>
      <c r="I42" s="83"/>
      <c r="J42" s="18" t="str">
        <f>IF(B42='Table Lists'!$B$2," ",IF(B42='Table Lists'!$B$3,'Table Lists'!$C$3,IF(B42='Table Lists'!$B$4,'Table Lists'!$C$4,IF(B42='Table Lists'!$B$5,'Table Lists'!$C$5,IF(B42='Table Lists'!$B$6,'Table Lists'!$C$6,IF(B42='Table Lists'!$B$7,'Table Lists'!$C$7,IF(B42='Table Lists'!$B$8,'Table Lists'!$C$8,IF(B42='Table Lists'!$B$9,'Table Lists'!$C$9))))))))</f>
        <v xml:space="preserve"> </v>
      </c>
      <c r="K42" s="19" t="str">
        <f>IF(B42='Table Lists'!$B$2, " ", IF($M$1-G42&gt;20,15%,0%))</f>
        <v xml:space="preserve"> </v>
      </c>
      <c r="L42" s="18" t="str">
        <f>IF(B42='Table Lists'!$B$2," ",IF(I42="YES",(J42*0.15),"$0"))</f>
        <v xml:space="preserve"> </v>
      </c>
      <c r="M42" s="18" t="str">
        <f>IF(B42='Table Lists'!$B$2, " ", J42+L42-(K42*J42))</f>
        <v xml:space="preserve"> </v>
      </c>
    </row>
    <row r="43" spans="1:13" ht="19.5" customHeight="1" x14ac:dyDescent="0.25"/>
    <row r="44" spans="1:13" ht="19.5" customHeight="1" x14ac:dyDescent="0.25"/>
    <row r="45" spans="1:13" ht="19.5" customHeight="1" x14ac:dyDescent="0.25"/>
    <row r="46" spans="1:13" ht="19.5" customHeight="1" x14ac:dyDescent="0.25"/>
    <row r="47" spans="1:13" ht="19.5" customHeight="1" x14ac:dyDescent="0.25"/>
    <row r="48" spans="1:13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spans="10:13" ht="19.5" customHeight="1" x14ac:dyDescent="0.25"/>
    <row r="82" spans="10:13" ht="19.5" customHeight="1" x14ac:dyDescent="0.25"/>
    <row r="83" spans="10:13" ht="19.5" customHeight="1" x14ac:dyDescent="0.25">
      <c r="J83" s="20"/>
      <c r="K83" s="20"/>
      <c r="L83" s="20"/>
      <c r="M83" s="20"/>
    </row>
    <row r="84" spans="10:13" ht="19.5" customHeight="1" x14ac:dyDescent="0.25">
      <c r="J84" s="20"/>
      <c r="K84" s="20"/>
      <c r="L84" s="20"/>
      <c r="M84" s="20"/>
    </row>
    <row r="85" spans="10:13" ht="19.5" customHeight="1" x14ac:dyDescent="0.25">
      <c r="J85" s="20"/>
      <c r="K85" s="20"/>
      <c r="L85" s="20"/>
      <c r="M85" s="20"/>
    </row>
    <row r="86" spans="10:13" ht="19.5" customHeight="1" x14ac:dyDescent="0.25">
      <c r="J86" s="20"/>
      <c r="K86" s="20"/>
      <c r="L86" s="20"/>
      <c r="M86" s="20"/>
    </row>
    <row r="87" spans="10:13" ht="19.5" customHeight="1" x14ac:dyDescent="0.25">
      <c r="J87" s="20"/>
      <c r="K87" s="20"/>
      <c r="L87" s="20"/>
      <c r="M87" s="20"/>
    </row>
    <row r="88" spans="10:13" ht="19.5" customHeight="1" x14ac:dyDescent="0.25">
      <c r="J88" s="20"/>
      <c r="K88" s="20"/>
      <c r="L88" s="20"/>
      <c r="M88" s="20"/>
    </row>
    <row r="89" spans="10:13" ht="19.5" customHeight="1" x14ac:dyDescent="0.25">
      <c r="J89" s="20"/>
      <c r="K89" s="20"/>
      <c r="L89" s="20"/>
      <c r="M89" s="20"/>
    </row>
    <row r="90" spans="10:13" ht="19.5" customHeight="1" x14ac:dyDescent="0.25">
      <c r="J90" s="20"/>
      <c r="K90" s="20"/>
      <c r="L90" s="20"/>
      <c r="M90" s="20"/>
    </row>
    <row r="91" spans="10:13" ht="19.5" customHeight="1" x14ac:dyDescent="0.25">
      <c r="J91" s="20"/>
      <c r="K91" s="20"/>
      <c r="L91" s="20"/>
      <c r="M91" s="20"/>
    </row>
    <row r="92" spans="10:13" ht="19.5" customHeight="1" x14ac:dyDescent="0.25">
      <c r="J92" s="20"/>
      <c r="K92" s="20"/>
      <c r="L92" s="20"/>
      <c r="M92" s="20"/>
    </row>
    <row r="93" spans="10:13" ht="19.5" customHeight="1" x14ac:dyDescent="0.25">
      <c r="J93" s="20"/>
      <c r="K93" s="20"/>
      <c r="L93" s="20"/>
      <c r="M93" s="20"/>
    </row>
    <row r="94" spans="10:13" ht="19.5" customHeight="1" x14ac:dyDescent="0.25">
      <c r="J94" s="20"/>
      <c r="K94" s="20"/>
      <c r="L94" s="20"/>
      <c r="M94" s="20"/>
    </row>
    <row r="95" spans="10:13" ht="19.5" customHeight="1" x14ac:dyDescent="0.25">
      <c r="J95" s="20"/>
      <c r="K95" s="20"/>
      <c r="L95" s="20"/>
      <c r="M95" s="20"/>
    </row>
    <row r="96" spans="10:13" ht="19.5" customHeight="1" x14ac:dyDescent="0.25">
      <c r="J96" s="20"/>
      <c r="K96" s="20"/>
      <c r="L96" s="20"/>
      <c r="M96" s="20"/>
    </row>
    <row r="97" spans="10:13" ht="19.5" customHeight="1" x14ac:dyDescent="0.25">
      <c r="J97" s="20"/>
      <c r="K97" s="20"/>
      <c r="L97" s="20"/>
      <c r="M97" s="20"/>
    </row>
    <row r="98" spans="10:13" ht="19.5" customHeight="1" x14ac:dyDescent="0.25">
      <c r="J98" s="20"/>
      <c r="K98" s="20"/>
      <c r="L98" s="20"/>
      <c r="M98" s="20"/>
    </row>
    <row r="99" spans="10:13" ht="19.5" customHeight="1" x14ac:dyDescent="0.25">
      <c r="J99" s="20"/>
      <c r="K99" s="20"/>
      <c r="L99" s="20"/>
      <c r="M99" s="20"/>
    </row>
    <row r="100" spans="10:13" ht="19.5" customHeight="1" x14ac:dyDescent="0.25">
      <c r="J100" s="20"/>
      <c r="K100" s="20"/>
      <c r="L100" s="20"/>
      <c r="M100" s="20"/>
    </row>
    <row r="101" spans="10:13" ht="19.5" customHeight="1" x14ac:dyDescent="0.25">
      <c r="J101" s="20"/>
      <c r="K101" s="20"/>
      <c r="L101" s="20"/>
      <c r="M101" s="20"/>
    </row>
    <row r="102" spans="10:13" ht="19.5" customHeight="1" x14ac:dyDescent="0.25">
      <c r="J102" s="20"/>
      <c r="K102" s="20"/>
      <c r="L102" s="20"/>
      <c r="M102" s="20"/>
    </row>
    <row r="103" spans="10:13" ht="19.5" customHeight="1" x14ac:dyDescent="0.25">
      <c r="J103" s="20"/>
      <c r="K103" s="20"/>
      <c r="L103" s="20"/>
      <c r="M103" s="20"/>
    </row>
    <row r="104" spans="10:13" ht="19.5" customHeight="1" x14ac:dyDescent="0.25">
      <c r="J104" s="20"/>
      <c r="K104" s="20"/>
      <c r="L104" s="20"/>
      <c r="M104" s="20"/>
    </row>
    <row r="105" spans="10:13" ht="19.5" customHeight="1" x14ac:dyDescent="0.25">
      <c r="J105" s="20"/>
      <c r="K105" s="20"/>
      <c r="L105" s="20"/>
      <c r="M105" s="20"/>
    </row>
    <row r="106" spans="10:13" ht="19.5" customHeight="1" x14ac:dyDescent="0.25">
      <c r="J106" s="20"/>
      <c r="K106" s="20"/>
      <c r="L106" s="20"/>
      <c r="M106" s="20"/>
    </row>
    <row r="107" spans="10:13" ht="19.5" customHeight="1" x14ac:dyDescent="0.25">
      <c r="J107" s="20"/>
      <c r="K107" s="20"/>
      <c r="L107" s="20"/>
      <c r="M107" s="20"/>
    </row>
    <row r="108" spans="10:13" ht="19.5" customHeight="1" x14ac:dyDescent="0.25">
      <c r="J108" s="20"/>
      <c r="K108" s="20"/>
      <c r="L108" s="20"/>
      <c r="M108" s="20"/>
    </row>
    <row r="109" spans="10:13" ht="19.5" customHeight="1" x14ac:dyDescent="0.25">
      <c r="J109" s="20"/>
      <c r="K109" s="20"/>
      <c r="L109" s="20"/>
      <c r="M109" s="20"/>
    </row>
    <row r="110" spans="10:13" ht="19.5" customHeight="1" x14ac:dyDescent="0.25">
      <c r="J110" s="20"/>
      <c r="K110" s="20"/>
      <c r="L110" s="20"/>
      <c r="M110" s="20"/>
    </row>
    <row r="111" spans="10:13" ht="19.5" customHeight="1" x14ac:dyDescent="0.25">
      <c r="J111" s="20"/>
      <c r="K111" s="20"/>
      <c r="L111" s="20"/>
      <c r="M111" s="20"/>
    </row>
    <row r="112" spans="10:13" ht="19.5" customHeight="1" x14ac:dyDescent="0.25">
      <c r="J112" s="20"/>
      <c r="K112" s="20"/>
      <c r="L112" s="20"/>
      <c r="M112" s="20"/>
    </row>
    <row r="113" spans="10:13" ht="19.5" customHeight="1" x14ac:dyDescent="0.25">
      <c r="J113" s="20"/>
      <c r="K113" s="20"/>
      <c r="L113" s="20"/>
      <c r="M113" s="20"/>
    </row>
    <row r="114" spans="10:13" ht="19.5" customHeight="1" x14ac:dyDescent="0.25">
      <c r="J114" s="20"/>
      <c r="K114" s="20"/>
      <c r="L114" s="20"/>
      <c r="M114" s="20"/>
    </row>
    <row r="115" spans="10:13" ht="19.5" customHeight="1" x14ac:dyDescent="0.25">
      <c r="J115" s="20"/>
      <c r="K115" s="20"/>
      <c r="L115" s="20"/>
      <c r="M115" s="20"/>
    </row>
    <row r="116" spans="10:13" ht="19.5" customHeight="1" x14ac:dyDescent="0.25">
      <c r="J116" s="20"/>
      <c r="K116" s="20"/>
      <c r="L116" s="20"/>
      <c r="M116" s="20"/>
    </row>
    <row r="117" spans="10:13" ht="19.5" customHeight="1" x14ac:dyDescent="0.25">
      <c r="J117" s="20"/>
      <c r="K117" s="20"/>
      <c r="L117" s="20"/>
      <c r="M117" s="20"/>
    </row>
    <row r="118" spans="10:13" ht="19.5" customHeight="1" x14ac:dyDescent="0.25">
      <c r="J118" s="20"/>
      <c r="K118" s="20"/>
      <c r="L118" s="20"/>
      <c r="M118" s="20"/>
    </row>
    <row r="119" spans="10:13" ht="19.5" customHeight="1" x14ac:dyDescent="0.25">
      <c r="J119" s="20"/>
      <c r="K119" s="20"/>
      <c r="L119" s="20"/>
      <c r="M119" s="20"/>
    </row>
    <row r="120" spans="10:13" ht="19.5" customHeight="1" x14ac:dyDescent="0.25">
      <c r="J120" s="20"/>
      <c r="K120" s="20"/>
      <c r="L120" s="20"/>
      <c r="M120" s="20"/>
    </row>
    <row r="121" spans="10:13" ht="19.5" customHeight="1" x14ac:dyDescent="0.25">
      <c r="J121" s="20"/>
      <c r="K121" s="20"/>
      <c r="L121" s="20"/>
      <c r="M121" s="20"/>
    </row>
    <row r="122" spans="10:13" ht="19.5" customHeight="1" x14ac:dyDescent="0.25">
      <c r="J122" s="20"/>
      <c r="K122" s="20"/>
      <c r="L122" s="20"/>
      <c r="M122" s="20"/>
    </row>
    <row r="123" spans="10:13" ht="19.5" customHeight="1" x14ac:dyDescent="0.25">
      <c r="J123" s="20"/>
      <c r="K123" s="20"/>
      <c r="L123" s="20"/>
      <c r="M123" s="20"/>
    </row>
    <row r="124" spans="10:13" ht="19.5" customHeight="1" x14ac:dyDescent="0.25">
      <c r="J124" s="20"/>
      <c r="K124" s="20"/>
      <c r="L124" s="20"/>
      <c r="M124" s="20"/>
    </row>
    <row r="125" spans="10:13" ht="19.5" customHeight="1" x14ac:dyDescent="0.25">
      <c r="J125" s="20"/>
      <c r="K125" s="20"/>
      <c r="L125" s="20"/>
      <c r="M125" s="20"/>
    </row>
    <row r="126" spans="10:13" ht="19.5" customHeight="1" x14ac:dyDescent="0.25">
      <c r="J126" s="20"/>
      <c r="K126" s="20"/>
      <c r="L126" s="20"/>
      <c r="M126" s="20"/>
    </row>
    <row r="127" spans="10:13" ht="19.5" customHeight="1" x14ac:dyDescent="0.25">
      <c r="J127" s="20"/>
      <c r="K127" s="20"/>
      <c r="L127" s="20"/>
      <c r="M127" s="20"/>
    </row>
    <row r="128" spans="10:13" ht="19.5" customHeight="1" x14ac:dyDescent="0.25">
      <c r="J128" s="20"/>
      <c r="K128" s="20"/>
      <c r="L128" s="20"/>
      <c r="M128" s="20"/>
    </row>
    <row r="129" spans="10:13" ht="19.5" customHeight="1" x14ac:dyDescent="0.25">
      <c r="J129" s="20"/>
      <c r="K129" s="20"/>
      <c r="L129" s="20"/>
      <c r="M129" s="20"/>
    </row>
    <row r="130" spans="10:13" ht="19.5" customHeight="1" x14ac:dyDescent="0.25">
      <c r="J130" s="20"/>
      <c r="K130" s="20"/>
      <c r="L130" s="20"/>
      <c r="M130" s="20"/>
    </row>
    <row r="131" spans="10:13" ht="19.5" customHeight="1" x14ac:dyDescent="0.25">
      <c r="J131" s="20"/>
      <c r="K131" s="20"/>
      <c r="L131" s="20"/>
      <c r="M131" s="20"/>
    </row>
    <row r="132" spans="10:13" ht="19.5" customHeight="1" x14ac:dyDescent="0.25">
      <c r="J132" s="20"/>
      <c r="K132" s="20"/>
      <c r="L132" s="20"/>
      <c r="M132" s="20"/>
    </row>
    <row r="133" spans="10:13" ht="19.5" customHeight="1" x14ac:dyDescent="0.25">
      <c r="J133" s="20"/>
      <c r="K133" s="20"/>
      <c r="L133" s="20"/>
      <c r="M133" s="20"/>
    </row>
    <row r="134" spans="10:13" ht="19.5" customHeight="1" x14ac:dyDescent="0.25">
      <c r="J134" s="20"/>
      <c r="K134" s="20"/>
      <c r="L134" s="20"/>
      <c r="M134" s="20"/>
    </row>
    <row r="135" spans="10:13" ht="19.5" customHeight="1" x14ac:dyDescent="0.25">
      <c r="J135" s="20"/>
      <c r="K135" s="20"/>
      <c r="L135" s="20"/>
      <c r="M135" s="20"/>
    </row>
    <row r="136" spans="10:13" ht="19.5" customHeight="1" x14ac:dyDescent="0.25">
      <c r="J136" s="20"/>
      <c r="K136" s="20"/>
      <c r="L136" s="20"/>
      <c r="M136" s="20"/>
    </row>
    <row r="137" spans="10:13" ht="19.5" customHeight="1" x14ac:dyDescent="0.25">
      <c r="J137" s="20"/>
      <c r="K137" s="20"/>
      <c r="L137" s="20"/>
      <c r="M137" s="20"/>
    </row>
    <row r="138" spans="10:13" ht="19.5" customHeight="1" x14ac:dyDescent="0.25">
      <c r="J138" s="20"/>
      <c r="K138" s="20"/>
      <c r="L138" s="20"/>
      <c r="M138" s="20"/>
    </row>
    <row r="139" spans="10:13" ht="19.5" customHeight="1" x14ac:dyDescent="0.25">
      <c r="J139" s="20"/>
      <c r="K139" s="20"/>
      <c r="L139" s="20"/>
      <c r="M139" s="20"/>
    </row>
    <row r="140" spans="10:13" ht="19.5" customHeight="1" x14ac:dyDescent="0.25">
      <c r="J140" s="20"/>
      <c r="K140" s="20"/>
      <c r="L140" s="20"/>
      <c r="M140" s="20"/>
    </row>
    <row r="141" spans="10:13" ht="19.5" customHeight="1" x14ac:dyDescent="0.25">
      <c r="J141" s="20"/>
      <c r="K141" s="20"/>
      <c r="L141" s="20"/>
      <c r="M141" s="20"/>
    </row>
    <row r="142" spans="10:13" ht="19.5" customHeight="1" x14ac:dyDescent="0.25">
      <c r="J142" s="20"/>
      <c r="K142" s="20"/>
      <c r="L142" s="20"/>
      <c r="M142" s="20"/>
    </row>
    <row r="143" spans="10:13" ht="19.5" customHeight="1" x14ac:dyDescent="0.25">
      <c r="J143" s="20"/>
      <c r="K143" s="20"/>
      <c r="L143" s="20"/>
      <c r="M143" s="20"/>
    </row>
    <row r="144" spans="10:13" ht="19.5" customHeight="1" x14ac:dyDescent="0.25">
      <c r="J144" s="20"/>
      <c r="K144" s="20"/>
      <c r="L144" s="20"/>
      <c r="M144" s="20"/>
    </row>
    <row r="145" spans="10:13" ht="19.5" customHeight="1" x14ac:dyDescent="0.25">
      <c r="J145" s="20"/>
      <c r="K145" s="20"/>
      <c r="L145" s="20"/>
      <c r="M145" s="20"/>
    </row>
    <row r="146" spans="10:13" ht="19.5" customHeight="1" x14ac:dyDescent="0.25">
      <c r="J146" s="20"/>
      <c r="K146" s="20"/>
      <c r="L146" s="20"/>
      <c r="M146" s="20"/>
    </row>
    <row r="147" spans="10:13" ht="19.5" customHeight="1" x14ac:dyDescent="0.25">
      <c r="J147" s="20"/>
      <c r="K147" s="20"/>
      <c r="L147" s="20"/>
      <c r="M147" s="20"/>
    </row>
    <row r="148" spans="10:13" ht="19.5" customHeight="1" x14ac:dyDescent="0.25">
      <c r="J148" s="20"/>
      <c r="K148" s="20"/>
      <c r="L148" s="20"/>
      <c r="M148" s="20"/>
    </row>
    <row r="149" spans="10:13" ht="19.5" customHeight="1" x14ac:dyDescent="0.25">
      <c r="J149" s="20"/>
      <c r="K149" s="20"/>
      <c r="L149" s="20"/>
      <c r="M149" s="20"/>
    </row>
    <row r="150" spans="10:13" ht="19.5" customHeight="1" x14ac:dyDescent="0.25">
      <c r="J150" s="20"/>
      <c r="K150" s="20"/>
      <c r="L150" s="20"/>
      <c r="M150" s="20"/>
    </row>
    <row r="151" spans="10:13" ht="19.5" customHeight="1" x14ac:dyDescent="0.25">
      <c r="J151" s="20"/>
      <c r="K151" s="20"/>
      <c r="L151" s="20"/>
      <c r="M151" s="20"/>
    </row>
    <row r="152" spans="10:13" ht="19.5" customHeight="1" x14ac:dyDescent="0.25">
      <c r="J152" s="20"/>
      <c r="K152" s="20"/>
      <c r="L152" s="20"/>
      <c r="M152" s="20"/>
    </row>
    <row r="153" spans="10:13" ht="19.5" customHeight="1" x14ac:dyDescent="0.25">
      <c r="J153" s="20"/>
      <c r="K153" s="20"/>
      <c r="L153" s="20"/>
      <c r="M153" s="20"/>
    </row>
    <row r="154" spans="10:13" ht="19.5" customHeight="1" x14ac:dyDescent="0.25">
      <c r="J154" s="20"/>
      <c r="K154" s="20"/>
      <c r="L154" s="20"/>
      <c r="M154" s="20"/>
    </row>
    <row r="155" spans="10:13" ht="19.5" customHeight="1" x14ac:dyDescent="0.25">
      <c r="J155" s="20"/>
      <c r="K155" s="20"/>
      <c r="L155" s="20"/>
      <c r="M155" s="20"/>
    </row>
    <row r="156" spans="10:13" ht="19.5" customHeight="1" x14ac:dyDescent="0.25">
      <c r="J156" s="20"/>
      <c r="K156" s="20"/>
      <c r="L156" s="20"/>
      <c r="M156" s="20"/>
    </row>
    <row r="157" spans="10:13" ht="19.5" customHeight="1" x14ac:dyDescent="0.25">
      <c r="J157" s="20"/>
      <c r="K157" s="20"/>
      <c r="L157" s="20"/>
      <c r="M157" s="20"/>
    </row>
    <row r="158" spans="10:13" ht="19.5" customHeight="1" x14ac:dyDescent="0.25">
      <c r="J158" s="20"/>
      <c r="K158" s="20"/>
      <c r="L158" s="20"/>
      <c r="M158" s="20"/>
    </row>
    <row r="159" spans="10:13" ht="19.5" customHeight="1" x14ac:dyDescent="0.25">
      <c r="J159" s="20"/>
      <c r="K159" s="20"/>
      <c r="L159" s="20"/>
      <c r="M159" s="20"/>
    </row>
    <row r="160" spans="10:13" ht="19.5" customHeight="1" x14ac:dyDescent="0.25">
      <c r="J160" s="20"/>
      <c r="K160" s="20"/>
      <c r="L160" s="20"/>
      <c r="M160" s="20"/>
    </row>
    <row r="161" spans="10:13" ht="19.5" customHeight="1" x14ac:dyDescent="0.25">
      <c r="J161" s="20"/>
      <c r="K161" s="20"/>
      <c r="L161" s="20"/>
      <c r="M161" s="20"/>
    </row>
    <row r="162" spans="10:13" ht="19.5" customHeight="1" x14ac:dyDescent="0.25">
      <c r="J162" s="20"/>
      <c r="K162" s="20"/>
      <c r="L162" s="20"/>
      <c r="M162" s="20"/>
    </row>
    <row r="163" spans="10:13" ht="19.5" customHeight="1" x14ac:dyDescent="0.25">
      <c r="J163" s="20"/>
      <c r="K163" s="20"/>
      <c r="L163" s="20"/>
      <c r="M163" s="20"/>
    </row>
    <row r="164" spans="10:13" ht="19.5" customHeight="1" x14ac:dyDescent="0.25">
      <c r="J164" s="20"/>
      <c r="K164" s="20"/>
      <c r="L164" s="20"/>
      <c r="M164" s="20"/>
    </row>
    <row r="165" spans="10:13" ht="19.5" customHeight="1" x14ac:dyDescent="0.25">
      <c r="J165" s="20"/>
      <c r="K165" s="20"/>
      <c r="L165" s="20"/>
      <c r="M165" s="20"/>
    </row>
    <row r="166" spans="10:13" ht="19.5" customHeight="1" x14ac:dyDescent="0.25">
      <c r="J166" s="20"/>
      <c r="K166" s="20"/>
      <c r="L166" s="20"/>
      <c r="M166" s="20"/>
    </row>
    <row r="167" spans="10:13" ht="19.5" customHeight="1" x14ac:dyDescent="0.25">
      <c r="J167" s="20"/>
      <c r="K167" s="20"/>
      <c r="L167" s="20"/>
      <c r="M167" s="20"/>
    </row>
    <row r="168" spans="10:13" ht="19.5" customHeight="1" x14ac:dyDescent="0.25">
      <c r="J168" s="20"/>
      <c r="K168" s="20"/>
      <c r="L168" s="20"/>
      <c r="M168" s="20"/>
    </row>
    <row r="169" spans="10:13" ht="19.5" customHeight="1" x14ac:dyDescent="0.25">
      <c r="J169" s="20"/>
      <c r="K169" s="20"/>
      <c r="L169" s="20"/>
      <c r="M169" s="20"/>
    </row>
    <row r="170" spans="10:13" ht="19.5" customHeight="1" x14ac:dyDescent="0.25">
      <c r="J170" s="20"/>
      <c r="K170" s="20"/>
      <c r="L170" s="20"/>
      <c r="M170" s="20"/>
    </row>
    <row r="171" spans="10:13" ht="19.5" customHeight="1" x14ac:dyDescent="0.25">
      <c r="J171" s="20"/>
      <c r="K171" s="20"/>
      <c r="L171" s="20"/>
      <c r="M171" s="20"/>
    </row>
    <row r="172" spans="10:13" ht="19.5" customHeight="1" x14ac:dyDescent="0.25">
      <c r="J172" s="20"/>
      <c r="K172" s="20"/>
      <c r="L172" s="20"/>
      <c r="M172" s="20"/>
    </row>
    <row r="173" spans="10:13" ht="19.5" customHeight="1" x14ac:dyDescent="0.25">
      <c r="J173" s="20"/>
      <c r="K173" s="20"/>
      <c r="L173" s="20"/>
      <c r="M173" s="20"/>
    </row>
    <row r="174" spans="10:13" ht="19.5" customHeight="1" x14ac:dyDescent="0.25">
      <c r="J174" s="20"/>
      <c r="K174" s="20"/>
      <c r="L174" s="20"/>
      <c r="M174" s="20"/>
    </row>
    <row r="175" spans="10:13" ht="19.5" customHeight="1" x14ac:dyDescent="0.25">
      <c r="J175" s="20"/>
      <c r="K175" s="20"/>
      <c r="L175" s="20"/>
      <c r="M175" s="20"/>
    </row>
    <row r="176" spans="10:13" ht="19.5" customHeight="1" x14ac:dyDescent="0.25">
      <c r="J176" s="20"/>
      <c r="K176" s="20"/>
      <c r="L176" s="20"/>
      <c r="M176" s="20"/>
    </row>
    <row r="177" spans="10:13" ht="19.5" customHeight="1" x14ac:dyDescent="0.25">
      <c r="J177" s="20"/>
      <c r="K177" s="20"/>
      <c r="L177" s="20"/>
      <c r="M177" s="20"/>
    </row>
    <row r="178" spans="10:13" ht="19.5" customHeight="1" x14ac:dyDescent="0.25">
      <c r="J178" s="20"/>
      <c r="K178" s="20"/>
      <c r="L178" s="20"/>
      <c r="M178" s="20"/>
    </row>
    <row r="179" spans="10:13" ht="19.5" customHeight="1" x14ac:dyDescent="0.25">
      <c r="J179" s="20"/>
      <c r="K179" s="20"/>
      <c r="L179" s="20"/>
      <c r="M179" s="20"/>
    </row>
    <row r="180" spans="10:13" ht="19.5" customHeight="1" x14ac:dyDescent="0.25">
      <c r="J180" s="20"/>
      <c r="K180" s="20"/>
      <c r="L180" s="20"/>
      <c r="M180" s="20"/>
    </row>
    <row r="181" spans="10:13" ht="19.5" customHeight="1" x14ac:dyDescent="0.25">
      <c r="J181" s="20"/>
      <c r="K181" s="20"/>
      <c r="L181" s="20"/>
      <c r="M181" s="20"/>
    </row>
    <row r="182" spans="10:13" ht="19.5" customHeight="1" x14ac:dyDescent="0.25">
      <c r="J182" s="20"/>
      <c r="K182" s="20"/>
      <c r="L182" s="20"/>
      <c r="M182" s="20"/>
    </row>
    <row r="183" spans="10:13" ht="19.5" customHeight="1" x14ac:dyDescent="0.25">
      <c r="J183" s="20"/>
      <c r="K183" s="20"/>
      <c r="L183" s="20"/>
      <c r="M183" s="20"/>
    </row>
    <row r="184" spans="10:13" ht="19.5" customHeight="1" x14ac:dyDescent="0.25">
      <c r="J184" s="20"/>
      <c r="K184" s="20"/>
      <c r="L184" s="20"/>
      <c r="M184" s="20"/>
    </row>
    <row r="185" spans="10:13" ht="19.5" customHeight="1" x14ac:dyDescent="0.25">
      <c r="J185" s="20"/>
      <c r="K185" s="20"/>
      <c r="L185" s="20"/>
      <c r="M185" s="20"/>
    </row>
    <row r="186" spans="10:13" ht="19.5" customHeight="1" x14ac:dyDescent="0.25">
      <c r="J186" s="20"/>
      <c r="K186" s="20"/>
      <c r="L186" s="20"/>
      <c r="M186" s="20"/>
    </row>
    <row r="187" spans="10:13" ht="19.5" customHeight="1" x14ac:dyDescent="0.25">
      <c r="J187" s="20"/>
      <c r="K187" s="20"/>
      <c r="L187" s="20"/>
      <c r="M187" s="20"/>
    </row>
    <row r="188" spans="10:13" ht="19.5" customHeight="1" x14ac:dyDescent="0.25">
      <c r="J188" s="20"/>
      <c r="K188" s="20"/>
      <c r="L188" s="20"/>
      <c r="M188" s="20"/>
    </row>
    <row r="189" spans="10:13" ht="19.5" customHeight="1" x14ac:dyDescent="0.25">
      <c r="J189" s="20"/>
      <c r="K189" s="20"/>
      <c r="L189" s="20"/>
      <c r="M189" s="20"/>
    </row>
    <row r="190" spans="10:13" ht="19.5" customHeight="1" x14ac:dyDescent="0.25">
      <c r="J190" s="20"/>
      <c r="K190" s="20"/>
      <c r="L190" s="20"/>
      <c r="M190" s="20"/>
    </row>
    <row r="191" spans="10:13" ht="19.5" customHeight="1" x14ac:dyDescent="0.25">
      <c r="J191" s="20"/>
      <c r="K191" s="20"/>
      <c r="L191" s="20"/>
      <c r="M191" s="20"/>
    </row>
    <row r="192" spans="10:13" ht="19.5" customHeight="1" x14ac:dyDescent="0.25">
      <c r="J192" s="20"/>
      <c r="K192" s="20"/>
      <c r="L192" s="20"/>
      <c r="M192" s="20"/>
    </row>
    <row r="193" spans="10:13" ht="19.5" customHeight="1" x14ac:dyDescent="0.25">
      <c r="J193" s="20"/>
      <c r="K193" s="20"/>
      <c r="L193" s="20"/>
      <c r="M193" s="20"/>
    </row>
    <row r="194" spans="10:13" ht="19.5" customHeight="1" x14ac:dyDescent="0.25">
      <c r="J194" s="20"/>
      <c r="K194" s="20"/>
      <c r="L194" s="20"/>
      <c r="M194" s="20"/>
    </row>
    <row r="195" spans="10:13" ht="19.5" customHeight="1" x14ac:dyDescent="0.25">
      <c r="J195" s="20"/>
      <c r="K195" s="20"/>
      <c r="L195" s="20"/>
      <c r="M195" s="20"/>
    </row>
    <row r="196" spans="10:13" ht="19.5" customHeight="1" x14ac:dyDescent="0.25">
      <c r="J196" s="20"/>
      <c r="K196" s="20"/>
      <c r="L196" s="20"/>
      <c r="M196" s="20"/>
    </row>
    <row r="197" spans="10:13" ht="19.5" customHeight="1" x14ac:dyDescent="0.25">
      <c r="J197" s="20"/>
      <c r="K197" s="20"/>
      <c r="L197" s="20"/>
      <c r="M197" s="20"/>
    </row>
    <row r="198" spans="10:13" ht="19.5" customHeight="1" x14ac:dyDescent="0.25">
      <c r="J198" s="20"/>
      <c r="K198" s="20"/>
      <c r="L198" s="20"/>
      <c r="M198" s="20"/>
    </row>
    <row r="199" spans="10:13" ht="19.5" customHeight="1" x14ac:dyDescent="0.25">
      <c r="J199" s="20"/>
      <c r="K199" s="20"/>
      <c r="L199" s="20"/>
      <c r="M199" s="20"/>
    </row>
    <row r="200" spans="10:13" ht="19.5" customHeight="1" x14ac:dyDescent="0.25">
      <c r="J200" s="20"/>
      <c r="K200" s="20"/>
      <c r="L200" s="20"/>
      <c r="M200" s="20"/>
    </row>
    <row r="201" spans="10:13" ht="19.5" customHeight="1" x14ac:dyDescent="0.25">
      <c r="J201" s="20"/>
      <c r="K201" s="20"/>
      <c r="L201" s="20"/>
      <c r="M201" s="20"/>
    </row>
    <row r="202" spans="10:13" ht="19.5" customHeight="1" x14ac:dyDescent="0.25">
      <c r="J202" s="20"/>
      <c r="K202" s="20"/>
      <c r="L202" s="20"/>
      <c r="M202" s="20"/>
    </row>
    <row r="203" spans="10:13" ht="19.5" customHeight="1" x14ac:dyDescent="0.25">
      <c r="J203" s="20"/>
      <c r="K203" s="20"/>
      <c r="L203" s="20"/>
      <c r="M203" s="20"/>
    </row>
    <row r="204" spans="10:13" ht="19.5" customHeight="1" x14ac:dyDescent="0.25">
      <c r="J204" s="20"/>
      <c r="K204" s="20"/>
      <c r="L204" s="20"/>
      <c r="M204" s="20"/>
    </row>
    <row r="205" spans="10:13" ht="19.5" customHeight="1" x14ac:dyDescent="0.25">
      <c r="J205" s="20"/>
      <c r="K205" s="20"/>
      <c r="L205" s="20"/>
      <c r="M205" s="20"/>
    </row>
    <row r="206" spans="10:13" ht="19.5" customHeight="1" x14ac:dyDescent="0.25">
      <c r="J206" s="20"/>
      <c r="K206" s="20"/>
      <c r="L206" s="20"/>
      <c r="M206" s="20"/>
    </row>
    <row r="207" spans="10:13" ht="19.5" customHeight="1" x14ac:dyDescent="0.25">
      <c r="J207" s="20"/>
      <c r="K207" s="20"/>
      <c r="L207" s="20"/>
      <c r="M207" s="20"/>
    </row>
    <row r="208" spans="10:13" ht="19.5" customHeight="1" x14ac:dyDescent="0.25">
      <c r="J208" s="20"/>
      <c r="K208" s="20"/>
      <c r="L208" s="20"/>
      <c r="M208" s="20"/>
    </row>
    <row r="209" spans="10:13" ht="19.5" customHeight="1" x14ac:dyDescent="0.25">
      <c r="J209" s="20"/>
      <c r="K209" s="20"/>
      <c r="L209" s="20"/>
      <c r="M209" s="20"/>
    </row>
    <row r="210" spans="10:13" ht="19.5" customHeight="1" x14ac:dyDescent="0.25">
      <c r="J210" s="20"/>
      <c r="K210" s="20"/>
      <c r="L210" s="20"/>
      <c r="M210" s="20"/>
    </row>
    <row r="211" spans="10:13" ht="19.5" customHeight="1" x14ac:dyDescent="0.25">
      <c r="J211" s="20"/>
      <c r="K211" s="20"/>
      <c r="L211" s="20"/>
      <c r="M211" s="20"/>
    </row>
    <row r="212" spans="10:13" ht="19.5" customHeight="1" x14ac:dyDescent="0.25">
      <c r="J212" s="20"/>
      <c r="K212" s="20"/>
      <c r="L212" s="20"/>
      <c r="M212" s="20"/>
    </row>
    <row r="213" spans="10:13" ht="19.5" customHeight="1" x14ac:dyDescent="0.25">
      <c r="J213" s="20"/>
      <c r="K213" s="20"/>
      <c r="L213" s="20"/>
      <c r="M213" s="20"/>
    </row>
    <row r="214" spans="10:13" ht="19.5" customHeight="1" x14ac:dyDescent="0.25">
      <c r="J214" s="20"/>
      <c r="K214" s="20"/>
      <c r="L214" s="20"/>
      <c r="M214" s="20"/>
    </row>
    <row r="215" spans="10:13" ht="19.5" customHeight="1" x14ac:dyDescent="0.25">
      <c r="J215" s="20"/>
      <c r="K215" s="20"/>
      <c r="L215" s="20"/>
      <c r="M215" s="20"/>
    </row>
    <row r="216" spans="10:13" ht="19.5" customHeight="1" x14ac:dyDescent="0.25">
      <c r="J216" s="20"/>
      <c r="K216" s="20"/>
      <c r="L216" s="20"/>
      <c r="M216" s="20"/>
    </row>
    <row r="217" spans="10:13" ht="19.5" customHeight="1" x14ac:dyDescent="0.25">
      <c r="J217" s="20"/>
      <c r="K217" s="20"/>
      <c r="L217" s="20"/>
      <c r="M217" s="20"/>
    </row>
    <row r="218" spans="10:13" ht="19.5" customHeight="1" x14ac:dyDescent="0.25">
      <c r="J218" s="20"/>
      <c r="K218" s="20"/>
      <c r="L218" s="20"/>
      <c r="M218" s="20"/>
    </row>
    <row r="219" spans="10:13" ht="19.5" customHeight="1" x14ac:dyDescent="0.25">
      <c r="J219" s="20"/>
      <c r="K219" s="20"/>
      <c r="L219" s="20"/>
      <c r="M219" s="20"/>
    </row>
    <row r="220" spans="10:13" ht="19.5" customHeight="1" x14ac:dyDescent="0.25">
      <c r="J220" s="20"/>
      <c r="K220" s="20"/>
      <c r="L220" s="20"/>
      <c r="M220" s="20"/>
    </row>
    <row r="221" spans="10:13" ht="19.5" customHeight="1" x14ac:dyDescent="0.25">
      <c r="J221" s="20"/>
      <c r="K221" s="20"/>
      <c r="L221" s="20"/>
      <c r="M221" s="20"/>
    </row>
    <row r="222" spans="10:13" ht="19.5" customHeight="1" x14ac:dyDescent="0.25">
      <c r="J222" s="20"/>
      <c r="K222" s="20"/>
      <c r="L222" s="20"/>
      <c r="M222" s="20"/>
    </row>
    <row r="223" spans="10:13" ht="19.5" customHeight="1" x14ac:dyDescent="0.25">
      <c r="J223" s="20"/>
      <c r="K223" s="20"/>
      <c r="L223" s="20"/>
      <c r="M223" s="20"/>
    </row>
    <row r="224" spans="10:13" ht="19.5" customHeight="1" x14ac:dyDescent="0.25">
      <c r="J224" s="20"/>
      <c r="K224" s="20"/>
      <c r="L224" s="20"/>
      <c r="M224" s="20"/>
    </row>
    <row r="225" spans="10:13" ht="19.5" customHeight="1" x14ac:dyDescent="0.25">
      <c r="J225" s="20"/>
      <c r="K225" s="20"/>
      <c r="L225" s="20"/>
      <c r="M225" s="20"/>
    </row>
    <row r="226" spans="10:13" ht="19.5" customHeight="1" x14ac:dyDescent="0.25">
      <c r="J226" s="20"/>
      <c r="K226" s="20"/>
      <c r="L226" s="20"/>
      <c r="M226" s="20"/>
    </row>
    <row r="227" spans="10:13" ht="19.5" customHeight="1" x14ac:dyDescent="0.25">
      <c r="J227" s="20"/>
      <c r="K227" s="20"/>
      <c r="L227" s="20"/>
      <c r="M227" s="20"/>
    </row>
    <row r="228" spans="10:13" ht="19.5" customHeight="1" x14ac:dyDescent="0.25">
      <c r="J228" s="20"/>
      <c r="K228" s="20"/>
      <c r="L228" s="20"/>
      <c r="M228" s="20"/>
    </row>
    <row r="229" spans="10:13" ht="19.5" customHeight="1" x14ac:dyDescent="0.25">
      <c r="J229" s="20"/>
      <c r="K229" s="20"/>
      <c r="L229" s="20"/>
      <c r="M229" s="20"/>
    </row>
    <row r="230" spans="10:13" ht="19.5" customHeight="1" x14ac:dyDescent="0.25">
      <c r="J230" s="20"/>
      <c r="K230" s="20"/>
      <c r="L230" s="20"/>
      <c r="M230" s="20"/>
    </row>
    <row r="231" spans="10:13" ht="19.5" customHeight="1" x14ac:dyDescent="0.25">
      <c r="J231" s="20"/>
      <c r="K231" s="20"/>
      <c r="L231" s="20"/>
      <c r="M231" s="20"/>
    </row>
    <row r="232" spans="10:13" ht="19.5" customHeight="1" x14ac:dyDescent="0.25">
      <c r="J232" s="20"/>
      <c r="K232" s="20"/>
      <c r="L232" s="20"/>
      <c r="M232" s="20"/>
    </row>
    <row r="233" spans="10:13" ht="19.5" customHeight="1" x14ac:dyDescent="0.25">
      <c r="J233" s="20"/>
      <c r="K233" s="20"/>
      <c r="L233" s="20"/>
      <c r="M233" s="20"/>
    </row>
    <row r="234" spans="10:13" ht="19.5" customHeight="1" x14ac:dyDescent="0.25">
      <c r="J234" s="20"/>
      <c r="K234" s="20"/>
      <c r="L234" s="20"/>
      <c r="M234" s="20"/>
    </row>
    <row r="235" spans="10:13" ht="19.5" customHeight="1" x14ac:dyDescent="0.25">
      <c r="J235" s="20"/>
      <c r="K235" s="20"/>
      <c r="L235" s="20"/>
      <c r="M235" s="20"/>
    </row>
    <row r="236" spans="10:13" ht="19.5" customHeight="1" x14ac:dyDescent="0.25">
      <c r="J236" s="20"/>
      <c r="K236" s="20"/>
      <c r="L236" s="20"/>
      <c r="M236" s="20"/>
    </row>
    <row r="237" spans="10:13" ht="19.5" customHeight="1" x14ac:dyDescent="0.25">
      <c r="J237" s="20"/>
      <c r="K237" s="20"/>
      <c r="L237" s="20"/>
      <c r="M237" s="20"/>
    </row>
    <row r="238" spans="10:13" ht="19.5" customHeight="1" x14ac:dyDescent="0.25">
      <c r="J238" s="20"/>
      <c r="K238" s="20"/>
      <c r="L238" s="20"/>
      <c r="M238" s="20"/>
    </row>
    <row r="239" spans="10:13" ht="19.5" customHeight="1" x14ac:dyDescent="0.25">
      <c r="J239" s="20"/>
      <c r="K239" s="20"/>
      <c r="L239" s="20"/>
      <c r="M239" s="20"/>
    </row>
    <row r="240" spans="10:13" ht="19.5" customHeight="1" x14ac:dyDescent="0.25">
      <c r="J240" s="20"/>
      <c r="K240" s="20"/>
      <c r="L240" s="20"/>
      <c r="M240" s="20"/>
    </row>
    <row r="241" spans="10:13" ht="19.5" customHeight="1" x14ac:dyDescent="0.25">
      <c r="J241" s="20"/>
      <c r="K241" s="20"/>
      <c r="L241" s="20"/>
      <c r="M241" s="20"/>
    </row>
    <row r="242" spans="10:13" ht="19.5" customHeight="1" x14ac:dyDescent="0.25">
      <c r="J242" s="20"/>
      <c r="K242" s="20"/>
      <c r="L242" s="20"/>
      <c r="M242" s="20"/>
    </row>
  </sheetData>
  <sheetProtection algorithmName="SHA-512" hashValue="M0MRbB91PxSOZYSX4LcOMb19bYbq6HGda7qMxV69iGs9sFZJ4Ghbf2h4s9/Fri/PdUPY1IWNguDzWm+HLNpFlw==" saltValue="iKblJ6CeiwZuoe0BPihqEg==" spinCount="100000" sheet="1" objects="1" scenarios="1"/>
  <mergeCells count="3">
    <mergeCell ref="A1:B1"/>
    <mergeCell ref="C1:F1"/>
    <mergeCell ref="G1:J1"/>
  </mergeCells>
  <conditionalFormatting sqref="A1:A42">
    <cfRule type="containsText" dxfId="117" priority="1" operator="containsText" text="Change">
      <formula>NOT(ISERROR(SEARCH(("Change"),(A1957))))</formula>
    </cfRule>
  </conditionalFormatting>
  <conditionalFormatting sqref="A1:A42">
    <cfRule type="containsText" dxfId="116" priority="2" operator="containsText" text="delete">
      <formula>NOT(ISERROR(SEARCH(("delete"),(A1957))))</formula>
    </cfRule>
  </conditionalFormatting>
  <conditionalFormatting sqref="A1:A42">
    <cfRule type="containsText" dxfId="115" priority="3" operator="containsText" text="ADD">
      <formula>NOT(ISERROR(SEARCH(("ADD"),(A1957))))</formula>
    </cfRule>
  </conditionalFormatting>
  <conditionalFormatting sqref="A3:I42">
    <cfRule type="expression" dxfId="114" priority="4">
      <formula>MOD(ROW(),2)=1</formula>
    </cfRule>
  </conditionalFormatting>
  <printOptions horizontalCentered="1"/>
  <pageMargins left="0.7" right="0.7" top="1.5" bottom="0.75" header="0" footer="0"/>
  <pageSetup orientation="landscape" r:id="rId1"/>
  <headerFooter>
    <oddHeader>&amp;CArizona Department of Forestry and Fire Management General Provisions Appendix E: Equipment List NWCG Engines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'Table Lists'!$A$2:$A$5</xm:f>
          </x14:formula1>
          <xm:sqref>A3:A42</xm:sqref>
        </x14:dataValidation>
        <x14:dataValidation type="list" allowBlank="1" showErrorMessage="1">
          <x14:formula1>
            <xm:f>'Table Lists'!$AA$2:$AA$4</xm:f>
          </x14:formula1>
          <xm:sqref>H3:H42</xm:sqref>
        </x14:dataValidation>
        <x14:dataValidation type="list" allowBlank="1" showErrorMessage="1">
          <x14:formula1>
            <xm:f>'Table Lists'!$AB$2:$AB$4</xm:f>
          </x14:formula1>
          <xm:sqref>I3:I42</xm:sqref>
        </x14:dataValidation>
        <x14:dataValidation type="list" allowBlank="1" showErrorMessage="1">
          <x14:formula1>
            <xm:f>'Table Lists'!$B$2:$B$9</xm:f>
          </x14:formula1>
          <xm:sqref>B3:B42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K3" sqref="K3"/>
    </sheetView>
  </sheetViews>
  <sheetFormatPr defaultColWidth="14.42578125" defaultRowHeight="15" customHeight="1" x14ac:dyDescent="0.25"/>
  <cols>
    <col min="1" max="1" width="10.85546875" style="75" customWidth="1"/>
    <col min="2" max="2" width="13.42578125" style="75" customWidth="1"/>
    <col min="3" max="4" width="8.85546875" style="75" customWidth="1"/>
    <col min="5" max="5" width="19.140625" style="75" customWidth="1"/>
    <col min="6" max="6" width="8.85546875" style="75" customWidth="1"/>
    <col min="7" max="7" width="6.28515625" style="75" customWidth="1"/>
    <col min="8" max="9" width="4.42578125" style="75" customWidth="1"/>
    <col min="10" max="13" width="7.7109375" style="75" customWidth="1"/>
    <col min="14" max="16384" width="14.42578125" style="75"/>
  </cols>
  <sheetData>
    <row r="1" spans="1:13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2" t="s">
        <v>31</v>
      </c>
      <c r="H1" s="139"/>
      <c r="I1" s="139"/>
      <c r="J1" s="153"/>
      <c r="K1" s="9">
        <v>2020</v>
      </c>
      <c r="L1" s="9" t="s">
        <v>32</v>
      </c>
      <c r="M1" s="10">
        <v>2022</v>
      </c>
    </row>
    <row r="2" spans="1:13" ht="39.75" customHeight="1" x14ac:dyDescent="0.25">
      <c r="A2" s="11" t="s">
        <v>33</v>
      </c>
      <c r="B2" s="11" t="s">
        <v>34</v>
      </c>
      <c r="C2" s="11" t="s">
        <v>35</v>
      </c>
      <c r="D2" s="11" t="s">
        <v>36</v>
      </c>
      <c r="E2" s="12" t="s">
        <v>37</v>
      </c>
      <c r="F2" s="11" t="s">
        <v>38</v>
      </c>
      <c r="G2" s="13" t="s">
        <v>39</v>
      </c>
      <c r="H2" s="13" t="s">
        <v>40</v>
      </c>
      <c r="I2" s="13" t="s">
        <v>41</v>
      </c>
      <c r="J2" s="14" t="s">
        <v>42</v>
      </c>
      <c r="K2" s="15" t="s">
        <v>43</v>
      </c>
      <c r="L2" s="14" t="s">
        <v>44</v>
      </c>
      <c r="M2" s="14" t="s">
        <v>45</v>
      </c>
    </row>
    <row r="3" spans="1:13" ht="19.5" customHeight="1" x14ac:dyDescent="0.25">
      <c r="A3" s="83"/>
      <c r="B3" s="83"/>
      <c r="C3" s="83"/>
      <c r="D3" s="83"/>
      <c r="E3" s="92"/>
      <c r="F3" s="83"/>
      <c r="G3" s="93"/>
      <c r="H3" s="83"/>
      <c r="I3" s="83"/>
      <c r="J3" s="18" t="str">
        <f>IF(B3='Table Lists'!$B$2," ",IF(B3='Table Lists'!$B$3,'Table Lists'!$C$3,IF(B3='Table Lists'!$B$4,'Table Lists'!$C$4,IF(B3='Table Lists'!$B$5,'Table Lists'!$C$5,IF(B3='Table Lists'!$B$6,'Table Lists'!$C$6,IF(B3='Table Lists'!$B$7,'Table Lists'!$C$7,IF(B3='Table Lists'!$B$8,'Table Lists'!$C$8,IF(B3='Table Lists'!$B$9,'Table Lists'!$C$9))))))))</f>
        <v xml:space="preserve"> </v>
      </c>
      <c r="K3" s="19" t="str">
        <f>IF(B3='Table Lists'!$B$2, " ", IF($M$1-G3&gt;20,15%,0%))</f>
        <v xml:space="preserve"> </v>
      </c>
      <c r="L3" s="18" t="str">
        <f>IF(B3='Table Lists'!$B$2," ",IF(I3="YES",(J3*0.15),"$0"))</f>
        <v xml:space="preserve"> </v>
      </c>
      <c r="M3" s="18" t="str">
        <f>IF(B3='Table Lists'!$B$2, " ", J3+L3-(K3*J3))</f>
        <v xml:space="preserve"> </v>
      </c>
    </row>
    <row r="4" spans="1:13" ht="19.5" customHeight="1" x14ac:dyDescent="0.25">
      <c r="A4" s="83"/>
      <c r="B4" s="83"/>
      <c r="C4" s="83"/>
      <c r="D4" s="83"/>
      <c r="E4" s="92"/>
      <c r="F4" s="83"/>
      <c r="G4" s="83"/>
      <c r="H4" s="83"/>
      <c r="I4" s="83"/>
      <c r="J4" s="18" t="str">
        <f>IF(B4='Table Lists'!$B$2," ",IF(B4='Table Lists'!$B$3,'Table Lists'!$C$3,IF(B4='Table Lists'!$B$4,'Table Lists'!$C$4,IF(B4='Table Lists'!$B$5,'Table Lists'!$C$5,IF(B4='Table Lists'!$B$6,'Table Lists'!$C$6,IF(B4='Table Lists'!$B$7,'Table Lists'!$C$7,IF(B4='Table Lists'!$B$8,'Table Lists'!$C$8,IF(B4='Table Lists'!$B$9,'Table Lists'!$C$9))))))))</f>
        <v xml:space="preserve"> </v>
      </c>
      <c r="K4" s="19" t="str">
        <f>IF(B4='Table Lists'!$B$2, " ", IF($M$1-G4&gt;20,15%,0%))</f>
        <v xml:space="preserve"> </v>
      </c>
      <c r="L4" s="18" t="str">
        <f>IF(B4='Table Lists'!$B$2," ",IF(I4="YES",(J4*0.15),"$0"))</f>
        <v xml:space="preserve"> </v>
      </c>
      <c r="M4" s="18" t="str">
        <f>IF(B4='Table Lists'!$B$2, " ", J4+L4-(K4*J4))</f>
        <v xml:space="preserve"> </v>
      </c>
    </row>
    <row r="5" spans="1:13" ht="19.5" customHeight="1" x14ac:dyDescent="0.25">
      <c r="A5" s="83"/>
      <c r="B5" s="83"/>
      <c r="C5" s="83"/>
      <c r="D5" s="83"/>
      <c r="E5" s="92"/>
      <c r="F5" s="83"/>
      <c r="G5" s="83"/>
      <c r="H5" s="83"/>
      <c r="I5" s="83"/>
      <c r="J5" s="18" t="str">
        <f>IF(B5='Table Lists'!$B$2," ",IF(B5='Table Lists'!$B$3,'Table Lists'!$C$3,IF(B5='Table Lists'!$B$4,'Table Lists'!$C$4,IF(B5='Table Lists'!$B$5,'Table Lists'!$C$5,IF(B5='Table Lists'!$B$6,'Table Lists'!$C$6,IF(B5='Table Lists'!$B$7,'Table Lists'!$C$7,IF(B5='Table Lists'!$B$8,'Table Lists'!$C$8,IF(B5='Table Lists'!$B$9,'Table Lists'!$C$9))))))))</f>
        <v xml:space="preserve"> </v>
      </c>
      <c r="K5" s="19" t="str">
        <f>IF(B5='Table Lists'!$B$2, " ", IF($M$1-G5&gt;20,15%,0%))</f>
        <v xml:space="preserve"> </v>
      </c>
      <c r="L5" s="18" t="str">
        <f>IF(B5='Table Lists'!$B$2," ",IF(I5="YES",(J5*0.15),"$0"))</f>
        <v xml:space="preserve"> </v>
      </c>
      <c r="M5" s="18" t="str">
        <f>IF(B5='Table Lists'!$B$2, " ", J5+L5-(K5*J5))</f>
        <v xml:space="preserve"> </v>
      </c>
    </row>
    <row r="6" spans="1:13" ht="19.5" customHeight="1" x14ac:dyDescent="0.25">
      <c r="A6" s="83"/>
      <c r="B6" s="83"/>
      <c r="C6" s="83"/>
      <c r="D6" s="83"/>
      <c r="E6" s="92"/>
      <c r="F6" s="83"/>
      <c r="G6" s="83"/>
      <c r="H6" s="83"/>
      <c r="I6" s="83"/>
      <c r="J6" s="18" t="str">
        <f>IF(B6='Table Lists'!$B$2," ",IF(B6='Table Lists'!$B$3,'Table Lists'!$C$3,IF(B6='Table Lists'!$B$4,'Table Lists'!$C$4,IF(B6='Table Lists'!$B$5,'Table Lists'!$C$5,IF(B6='Table Lists'!$B$6,'Table Lists'!$C$6,IF(B6='Table Lists'!$B$7,'Table Lists'!$C$7,IF(B6='Table Lists'!$B$8,'Table Lists'!$C$8,IF(B6='Table Lists'!$B$9,'Table Lists'!$C$9))))))))</f>
        <v xml:space="preserve"> </v>
      </c>
      <c r="K6" s="19" t="str">
        <f>IF(B6='Table Lists'!$B$2, " ", IF($M$1-G6&gt;20,15%,0%))</f>
        <v xml:space="preserve"> </v>
      </c>
      <c r="L6" s="18" t="str">
        <f>IF(B6='Table Lists'!$B$2," ",IF(I6="YES",(J6*0.15),"$0"))</f>
        <v xml:space="preserve"> </v>
      </c>
      <c r="M6" s="18" t="str">
        <f>IF(B6='Table Lists'!$B$2, " ", J6+L6-(K6*J6))</f>
        <v xml:space="preserve"> </v>
      </c>
    </row>
    <row r="7" spans="1:13" ht="19.5" customHeight="1" x14ac:dyDescent="0.25">
      <c r="A7" s="83"/>
      <c r="B7" s="83"/>
      <c r="C7" s="83"/>
      <c r="D7" s="83"/>
      <c r="E7" s="92"/>
      <c r="F7" s="83"/>
      <c r="G7" s="83"/>
      <c r="H7" s="83"/>
      <c r="I7" s="83"/>
      <c r="J7" s="18" t="str">
        <f>IF(B7='Table Lists'!$B$2," ",IF(B7='Table Lists'!$B$3,'Table Lists'!$C$3,IF(B7='Table Lists'!$B$4,'Table Lists'!$C$4,IF(B7='Table Lists'!$B$5,'Table Lists'!$C$5,IF(B7='Table Lists'!$B$6,'Table Lists'!$C$6,IF(B7='Table Lists'!$B$7,'Table Lists'!$C$7,IF(B7='Table Lists'!$B$8,'Table Lists'!$C$8,IF(B7='Table Lists'!$B$9,'Table Lists'!$C$9))))))))</f>
        <v xml:space="preserve"> </v>
      </c>
      <c r="K7" s="19" t="str">
        <f>IF(B7='Table Lists'!$B$2, " ", IF($M$1-G7&gt;20,15%,0%))</f>
        <v xml:space="preserve"> </v>
      </c>
      <c r="L7" s="18" t="str">
        <f>IF(B7='Table Lists'!$B$2," ",IF(I7="YES",(J7*0.15),"$0"))</f>
        <v xml:space="preserve"> </v>
      </c>
      <c r="M7" s="18" t="str">
        <f>IF(B7='Table Lists'!$B$2, " ", J7+L7-(K7*J7))</f>
        <v xml:space="preserve"> </v>
      </c>
    </row>
    <row r="8" spans="1:13" ht="19.5" customHeight="1" x14ac:dyDescent="0.25">
      <c r="A8" s="83"/>
      <c r="B8" s="83"/>
      <c r="C8" s="83"/>
      <c r="D8" s="83"/>
      <c r="E8" s="92"/>
      <c r="F8" s="83"/>
      <c r="G8" s="83"/>
      <c r="H8" s="83"/>
      <c r="I8" s="83"/>
      <c r="J8" s="18" t="str">
        <f>IF(B8='Table Lists'!$B$2," ",IF(B8='Table Lists'!$B$3,'Table Lists'!$C$3,IF(B8='Table Lists'!$B$4,'Table Lists'!$C$4,IF(B8='Table Lists'!$B$5,'Table Lists'!$C$5,IF(B8='Table Lists'!$B$6,'Table Lists'!$C$6,IF(B8='Table Lists'!$B$7,'Table Lists'!$C$7,IF(B8='Table Lists'!$B$8,'Table Lists'!$C$8,IF(B8='Table Lists'!$B$9,'Table Lists'!$C$9))))))))</f>
        <v xml:space="preserve"> </v>
      </c>
      <c r="K8" s="19" t="str">
        <f>IF(B8='Table Lists'!$B$2, " ", IF($M$1-G8&gt;20,15%,0%))</f>
        <v xml:space="preserve"> </v>
      </c>
      <c r="L8" s="18" t="str">
        <f>IF(B8='Table Lists'!$B$2," ",IF(I8="YES",(J8*0.15),"$0"))</f>
        <v xml:space="preserve"> </v>
      </c>
      <c r="M8" s="18" t="str">
        <f>IF(B8='Table Lists'!$B$2, " ", J8+L8-(K8*J8))</f>
        <v xml:space="preserve"> </v>
      </c>
    </row>
    <row r="9" spans="1:13" ht="19.5" customHeight="1" x14ac:dyDescent="0.25">
      <c r="A9" s="83"/>
      <c r="B9" s="83"/>
      <c r="C9" s="83"/>
      <c r="D9" s="83"/>
      <c r="E9" s="92"/>
      <c r="F9" s="83"/>
      <c r="G9" s="83"/>
      <c r="H9" s="83"/>
      <c r="I9" s="83"/>
      <c r="J9" s="18" t="str">
        <f>IF(B9='Table Lists'!$B$2," ",IF(B9='Table Lists'!$B$3,'Table Lists'!$C$3,IF(B9='Table Lists'!$B$4,'Table Lists'!$C$4,IF(B9='Table Lists'!$B$5,'Table Lists'!$C$5,IF(B9='Table Lists'!$B$6,'Table Lists'!$C$6,IF(B9='Table Lists'!$B$7,'Table Lists'!$C$7,IF(B9='Table Lists'!$B$8,'Table Lists'!$C$8,IF(B9='Table Lists'!$B$9,'Table Lists'!$C$9))))))))</f>
        <v xml:space="preserve"> </v>
      </c>
      <c r="K9" s="19" t="str">
        <f>IF(B9='Table Lists'!$B$2, " ", IF($M$1-G9&gt;20,15%,0%))</f>
        <v xml:space="preserve"> </v>
      </c>
      <c r="L9" s="18" t="str">
        <f>IF(B9='Table Lists'!$B$2," ",IF(I9="YES",(J9*0.15),"$0"))</f>
        <v xml:space="preserve"> </v>
      </c>
      <c r="M9" s="18" t="str">
        <f>IF(B9='Table Lists'!$B$2, " ", J9+L9-(K9*J9))</f>
        <v xml:space="preserve"> </v>
      </c>
    </row>
    <row r="10" spans="1:13" ht="19.5" customHeight="1" x14ac:dyDescent="0.25">
      <c r="A10" s="83"/>
      <c r="B10" s="83"/>
      <c r="C10" s="83"/>
      <c r="D10" s="83"/>
      <c r="E10" s="92"/>
      <c r="F10" s="83"/>
      <c r="G10" s="83"/>
      <c r="H10" s="83"/>
      <c r="I10" s="83"/>
      <c r="J10" s="18" t="str">
        <f>IF(B10='Table Lists'!$B$2," ",IF(B10='Table Lists'!$B$3,'Table Lists'!$C$3,IF(B10='Table Lists'!$B$4,'Table Lists'!$C$4,IF(B10='Table Lists'!$B$5,'Table Lists'!$C$5,IF(B10='Table Lists'!$B$6,'Table Lists'!$C$6,IF(B10='Table Lists'!$B$7,'Table Lists'!$C$7,IF(B10='Table Lists'!$B$8,'Table Lists'!$C$8,IF(B10='Table Lists'!$B$9,'Table Lists'!$C$9))))))))</f>
        <v xml:space="preserve"> </v>
      </c>
      <c r="K10" s="19" t="str">
        <f>IF(B10='Table Lists'!$B$2, " ", IF($M$1-G10&gt;20,15%,0%))</f>
        <v xml:space="preserve"> </v>
      </c>
      <c r="L10" s="18" t="str">
        <f>IF(B10='Table Lists'!$B$2," ",IF(I10="YES",(J10*0.15),"$0"))</f>
        <v xml:space="preserve"> </v>
      </c>
      <c r="M10" s="18" t="str">
        <f>IF(B10='Table Lists'!$B$2, " ", J10+L10-(K10*J10))</f>
        <v xml:space="preserve"> </v>
      </c>
    </row>
    <row r="11" spans="1:13" ht="19.5" customHeight="1" x14ac:dyDescent="0.25">
      <c r="A11" s="83"/>
      <c r="B11" s="83"/>
      <c r="C11" s="83"/>
      <c r="D11" s="83"/>
      <c r="E11" s="92"/>
      <c r="F11" s="83"/>
      <c r="G11" s="83"/>
      <c r="H11" s="83"/>
      <c r="I11" s="83"/>
      <c r="J11" s="18" t="str">
        <f>IF(B11='Table Lists'!$B$2," ",IF(B11='Table Lists'!$B$3,'Table Lists'!$C$3,IF(B11='Table Lists'!$B$4,'Table Lists'!$C$4,IF(B11='Table Lists'!$B$5,'Table Lists'!$C$5,IF(B11='Table Lists'!$B$6,'Table Lists'!$C$6,IF(B11='Table Lists'!$B$7,'Table Lists'!$C$7,IF(B11='Table Lists'!$B$8,'Table Lists'!$C$8,IF(B11='Table Lists'!$B$9,'Table Lists'!$C$9))))))))</f>
        <v xml:space="preserve"> </v>
      </c>
      <c r="K11" s="19" t="str">
        <f>IF(B11='Table Lists'!$B$2, " ", IF($M$1-G11&gt;20,15%,0%))</f>
        <v xml:space="preserve"> </v>
      </c>
      <c r="L11" s="18" t="str">
        <f>IF(B11='Table Lists'!$B$2," ",IF(I11="YES",(J11*0.15),"$0"))</f>
        <v xml:space="preserve"> </v>
      </c>
      <c r="M11" s="18" t="str">
        <f>IF(B11='Table Lists'!$B$2, " ", J11+L11-(K11*J11))</f>
        <v xml:space="preserve"> </v>
      </c>
    </row>
    <row r="12" spans="1:13" ht="19.5" customHeight="1" x14ac:dyDescent="0.25">
      <c r="A12" s="83"/>
      <c r="B12" s="83"/>
      <c r="C12" s="83"/>
      <c r="D12" s="83"/>
      <c r="E12" s="92"/>
      <c r="F12" s="83"/>
      <c r="G12" s="83"/>
      <c r="H12" s="83"/>
      <c r="I12" s="83"/>
      <c r="J12" s="18" t="str">
        <f>IF(B12='Table Lists'!$B$2," ",IF(B12='Table Lists'!$B$3,'Table Lists'!$C$3,IF(B12='Table Lists'!$B$4,'Table Lists'!$C$4,IF(B12='Table Lists'!$B$5,'Table Lists'!$C$5,IF(B12='Table Lists'!$B$6,'Table Lists'!$C$6,IF(B12='Table Lists'!$B$7,'Table Lists'!$C$7,IF(B12='Table Lists'!$B$8,'Table Lists'!$C$8,IF(B12='Table Lists'!$B$9,'Table Lists'!$C$9))))))))</f>
        <v xml:space="preserve"> </v>
      </c>
      <c r="K12" s="19" t="str">
        <f>IF(B12='Table Lists'!$B$2, " ", IF($M$1-G12&gt;20,15%,0%))</f>
        <v xml:space="preserve"> </v>
      </c>
      <c r="L12" s="18" t="str">
        <f>IF(B12='Table Lists'!$B$2," ",IF(I12="YES",(J12*0.15),"$0"))</f>
        <v xml:space="preserve"> </v>
      </c>
      <c r="M12" s="18" t="str">
        <f>IF(B12='Table Lists'!$B$2, " ", J12+L12-(K12*J12))</f>
        <v xml:space="preserve"> </v>
      </c>
    </row>
    <row r="13" spans="1:13" ht="19.5" customHeight="1" x14ac:dyDescent="0.25">
      <c r="A13" s="83"/>
      <c r="B13" s="83"/>
      <c r="C13" s="83"/>
      <c r="D13" s="83"/>
      <c r="E13" s="92"/>
      <c r="F13" s="83"/>
      <c r="G13" s="83"/>
      <c r="H13" s="83"/>
      <c r="I13" s="83"/>
      <c r="J13" s="18" t="str">
        <f>IF(B13='Table Lists'!$B$2," ",IF(B13='Table Lists'!$B$3,'Table Lists'!$C$3,IF(B13='Table Lists'!$B$4,'Table Lists'!$C$4,IF(B13='Table Lists'!$B$5,'Table Lists'!$C$5,IF(B13='Table Lists'!$B$6,'Table Lists'!$C$6,IF(B13='Table Lists'!$B$7,'Table Lists'!$C$7,IF(B13='Table Lists'!$B$8,'Table Lists'!$C$8,IF(B13='Table Lists'!$B$9,'Table Lists'!$C$9))))))))</f>
        <v xml:space="preserve"> </v>
      </c>
      <c r="K13" s="19" t="str">
        <f>IF(B13='Table Lists'!$B$2, " ", IF($M$1-G13&gt;20,15%,0%))</f>
        <v xml:space="preserve"> </v>
      </c>
      <c r="L13" s="18" t="str">
        <f>IF(B13='Table Lists'!$B$2," ",IF(I13="YES",(J13*0.15),"$0"))</f>
        <v xml:space="preserve"> </v>
      </c>
      <c r="M13" s="18" t="str">
        <f>IF(B13='Table Lists'!$B$2, " ", J13+L13-(K13*J13))</f>
        <v xml:space="preserve"> </v>
      </c>
    </row>
    <row r="14" spans="1:13" ht="19.5" customHeight="1" x14ac:dyDescent="0.25">
      <c r="A14" s="83"/>
      <c r="B14" s="83"/>
      <c r="C14" s="83"/>
      <c r="D14" s="83"/>
      <c r="E14" s="92"/>
      <c r="F14" s="83"/>
      <c r="G14" s="83"/>
      <c r="H14" s="83"/>
      <c r="I14" s="83"/>
      <c r="J14" s="18" t="str">
        <f>IF(B14='Table Lists'!$B$2," ",IF(B14='Table Lists'!$B$3,'Table Lists'!$C$3,IF(B14='Table Lists'!$B$4,'Table Lists'!$C$4,IF(B14='Table Lists'!$B$5,'Table Lists'!$C$5,IF(B14='Table Lists'!$B$6,'Table Lists'!$C$6,IF(B14='Table Lists'!$B$7,'Table Lists'!$C$7,IF(B14='Table Lists'!$B$8,'Table Lists'!$C$8,IF(B14='Table Lists'!$B$9,'Table Lists'!$C$9))))))))</f>
        <v xml:space="preserve"> </v>
      </c>
      <c r="K14" s="19" t="str">
        <f>IF(B14='Table Lists'!$B$2, " ", IF($M$1-G14&gt;20,15%,0%))</f>
        <v xml:space="preserve"> </v>
      </c>
      <c r="L14" s="18" t="str">
        <f>IF(B14='Table Lists'!$B$2," ",IF(I14="YES",(J14*0.15),"$0"))</f>
        <v xml:space="preserve"> </v>
      </c>
      <c r="M14" s="18" t="str">
        <f>IF(B14='Table Lists'!$B$2, " ", J14+L14-(K14*J14))</f>
        <v xml:space="preserve"> </v>
      </c>
    </row>
    <row r="15" spans="1:13" ht="19.5" customHeight="1" x14ac:dyDescent="0.25">
      <c r="A15" s="83"/>
      <c r="B15" s="83"/>
      <c r="C15" s="83"/>
      <c r="D15" s="83"/>
      <c r="E15" s="92"/>
      <c r="F15" s="83"/>
      <c r="G15" s="83"/>
      <c r="H15" s="83"/>
      <c r="I15" s="83"/>
      <c r="J15" s="18" t="str">
        <f>IF(B15='Table Lists'!$B$2," ",IF(B15='Table Lists'!$B$3,'Table Lists'!$C$3,IF(B15='Table Lists'!$B$4,'Table Lists'!$C$4,IF(B15='Table Lists'!$B$5,'Table Lists'!$C$5,IF(B15='Table Lists'!$B$6,'Table Lists'!$C$6,IF(B15='Table Lists'!$B$7,'Table Lists'!$C$7,IF(B15='Table Lists'!$B$8,'Table Lists'!$C$8,IF(B15='Table Lists'!$B$9,'Table Lists'!$C$9))))))))</f>
        <v xml:space="preserve"> </v>
      </c>
      <c r="K15" s="19" t="str">
        <f>IF(B15='Table Lists'!$B$2, " ", IF($M$1-G15&gt;20,15%,0%))</f>
        <v xml:space="preserve"> </v>
      </c>
      <c r="L15" s="18" t="str">
        <f>IF(B15='Table Lists'!$B$2," ",IF(I15="YES",(J15*0.15),"$0"))</f>
        <v xml:space="preserve"> </v>
      </c>
      <c r="M15" s="18" t="str">
        <f>IF(B15='Table Lists'!$B$2, " ", J15+L15-(K15*J15))</f>
        <v xml:space="preserve"> </v>
      </c>
    </row>
    <row r="16" spans="1:13" ht="19.5" customHeight="1" x14ac:dyDescent="0.25">
      <c r="A16" s="83"/>
      <c r="B16" s="83"/>
      <c r="C16" s="83"/>
      <c r="D16" s="83"/>
      <c r="E16" s="92"/>
      <c r="F16" s="83"/>
      <c r="G16" s="83"/>
      <c r="H16" s="83"/>
      <c r="I16" s="83"/>
      <c r="J16" s="18" t="str">
        <f>IF(B16='Table Lists'!$B$2," ",IF(B16='Table Lists'!$B$3,'Table Lists'!$C$3,IF(B16='Table Lists'!$B$4,'Table Lists'!$C$4,IF(B16='Table Lists'!$B$5,'Table Lists'!$C$5,IF(B16='Table Lists'!$B$6,'Table Lists'!$C$6,IF(B16='Table Lists'!$B$7,'Table Lists'!$C$7,IF(B16='Table Lists'!$B$8,'Table Lists'!$C$8,IF(B16='Table Lists'!$B$9,'Table Lists'!$C$9))))))))</f>
        <v xml:space="preserve"> </v>
      </c>
      <c r="K16" s="19" t="str">
        <f>IF(B16='Table Lists'!$B$2, " ", IF($M$1-G16&gt;20,15%,0%))</f>
        <v xml:space="preserve"> </v>
      </c>
      <c r="L16" s="18" t="str">
        <f>IF(B16='Table Lists'!$B$2," ",IF(I16="YES",(J16*0.15),"$0"))</f>
        <v xml:space="preserve"> </v>
      </c>
      <c r="M16" s="18" t="str">
        <f>IF(B16='Table Lists'!$B$2, " ", J16+L16-(K16*J16))</f>
        <v xml:space="preserve"> </v>
      </c>
    </row>
    <row r="17" spans="1:13" ht="19.5" customHeight="1" x14ac:dyDescent="0.25">
      <c r="A17" s="83"/>
      <c r="B17" s="83"/>
      <c r="C17" s="83"/>
      <c r="D17" s="83"/>
      <c r="E17" s="92"/>
      <c r="F17" s="83"/>
      <c r="G17" s="83"/>
      <c r="H17" s="83"/>
      <c r="I17" s="83"/>
      <c r="J17" s="18" t="str">
        <f>IF(B17='Table Lists'!$B$2," ",IF(B17='Table Lists'!$B$3,'Table Lists'!$C$3,IF(B17='Table Lists'!$B$4,'Table Lists'!$C$4,IF(B17='Table Lists'!$B$5,'Table Lists'!$C$5,IF(B17='Table Lists'!$B$6,'Table Lists'!$C$6,IF(B17='Table Lists'!$B$7,'Table Lists'!$C$7,IF(B17='Table Lists'!$B$8,'Table Lists'!$C$8,IF(B17='Table Lists'!$B$9,'Table Lists'!$C$9))))))))</f>
        <v xml:space="preserve"> </v>
      </c>
      <c r="K17" s="19" t="str">
        <f>IF(B17='Table Lists'!$B$2, " ", IF($M$1-G17&gt;20,15%,0%))</f>
        <v xml:space="preserve"> </v>
      </c>
      <c r="L17" s="18" t="str">
        <f>IF(B17='Table Lists'!$B$2," ",IF(I17="YES",(J17*0.15),"$0"))</f>
        <v xml:space="preserve"> </v>
      </c>
      <c r="M17" s="18" t="str">
        <f>IF(B17='Table Lists'!$B$2, " ", J17+L17-(K17*J17))</f>
        <v xml:space="preserve"> </v>
      </c>
    </row>
    <row r="18" spans="1:13" ht="19.5" customHeight="1" x14ac:dyDescent="0.25">
      <c r="A18" s="83"/>
      <c r="B18" s="83"/>
      <c r="C18" s="83"/>
      <c r="D18" s="83"/>
      <c r="E18" s="92"/>
      <c r="F18" s="83"/>
      <c r="G18" s="83"/>
      <c r="H18" s="83"/>
      <c r="I18" s="83"/>
      <c r="J18" s="18" t="str">
        <f>IF(B18='Table Lists'!$B$2," ",IF(B18='Table Lists'!$B$3,'Table Lists'!$C$3,IF(B18='Table Lists'!$B$4,'Table Lists'!$C$4,IF(B18='Table Lists'!$B$5,'Table Lists'!$C$5,IF(B18='Table Lists'!$B$6,'Table Lists'!$C$6,IF(B18='Table Lists'!$B$7,'Table Lists'!$C$7,IF(B18='Table Lists'!$B$8,'Table Lists'!$C$8,IF(B18='Table Lists'!$B$9,'Table Lists'!$C$9))))))))</f>
        <v xml:space="preserve"> </v>
      </c>
      <c r="K18" s="19" t="str">
        <f>IF(B18='Table Lists'!$B$2, " ", IF($M$1-G18&gt;20,15%,0%))</f>
        <v xml:space="preserve"> </v>
      </c>
      <c r="L18" s="18" t="str">
        <f>IF(B18='Table Lists'!$B$2," ",IF(I18="YES",(J18*0.15),"$0"))</f>
        <v xml:space="preserve"> </v>
      </c>
      <c r="M18" s="18" t="str">
        <f>IF(B18='Table Lists'!$B$2, " ", J18+L18-(K18*J18))</f>
        <v xml:space="preserve"> </v>
      </c>
    </row>
    <row r="19" spans="1:13" ht="19.5" customHeight="1" x14ac:dyDescent="0.25">
      <c r="A19" s="83"/>
      <c r="B19" s="83"/>
      <c r="C19" s="83"/>
      <c r="D19" s="83"/>
      <c r="E19" s="92"/>
      <c r="F19" s="83"/>
      <c r="G19" s="83"/>
      <c r="H19" s="83"/>
      <c r="I19" s="83"/>
      <c r="J19" s="18" t="str">
        <f>IF(B19='Table Lists'!$B$2," ",IF(B19='Table Lists'!$B$3,'Table Lists'!$C$3,IF(B19='Table Lists'!$B$4,'Table Lists'!$C$4,IF(B19='Table Lists'!$B$5,'Table Lists'!$C$5,IF(B19='Table Lists'!$B$6,'Table Lists'!$C$6,IF(B19='Table Lists'!$B$7,'Table Lists'!$C$7,IF(B19='Table Lists'!$B$8,'Table Lists'!$C$8,IF(B19='Table Lists'!$B$9,'Table Lists'!$C$9))))))))</f>
        <v xml:space="preserve"> </v>
      </c>
      <c r="K19" s="19" t="str">
        <f>IF(B19='Table Lists'!$B$2, " ", IF($M$1-G19&gt;20,15%,0%))</f>
        <v xml:space="preserve"> </v>
      </c>
      <c r="L19" s="18" t="str">
        <f>IF(B19='Table Lists'!$B$2," ",IF(I19="YES",(J19*0.15),"$0"))</f>
        <v xml:space="preserve"> </v>
      </c>
      <c r="M19" s="18" t="str">
        <f>IF(B19='Table Lists'!$B$2, " ", J19+L19-(K19*J19))</f>
        <v xml:space="preserve"> </v>
      </c>
    </row>
    <row r="20" spans="1:13" ht="19.5" customHeight="1" x14ac:dyDescent="0.25">
      <c r="A20" s="83"/>
      <c r="B20" s="83"/>
      <c r="C20" s="83"/>
      <c r="D20" s="83"/>
      <c r="E20" s="92"/>
      <c r="F20" s="83"/>
      <c r="G20" s="83"/>
      <c r="H20" s="83"/>
      <c r="I20" s="83"/>
      <c r="J20" s="18" t="str">
        <f>IF(B20='Table Lists'!$B$2," ",IF(B20='Table Lists'!$B$3,'Table Lists'!$C$3,IF(B20='Table Lists'!$B$4,'Table Lists'!$C$4,IF(B20='Table Lists'!$B$5,'Table Lists'!$C$5,IF(B20='Table Lists'!$B$6,'Table Lists'!$C$6,IF(B20='Table Lists'!$B$7,'Table Lists'!$C$7,IF(B20='Table Lists'!$B$8,'Table Lists'!$C$8,IF(B20='Table Lists'!$B$9,'Table Lists'!$C$9))))))))</f>
        <v xml:space="preserve"> </v>
      </c>
      <c r="K20" s="19" t="str">
        <f>IF(B20='Table Lists'!$B$2, " ", IF($M$1-G20&gt;20,15%,0%))</f>
        <v xml:space="preserve"> </v>
      </c>
      <c r="L20" s="18" t="str">
        <f>IF(B20='Table Lists'!$B$2," ",IF(I20="YES",(J20*0.15),"$0"))</f>
        <v xml:space="preserve"> </v>
      </c>
      <c r="M20" s="18" t="str">
        <f>IF(B20='Table Lists'!$B$2, " ", J20+L20-(K20*J20))</f>
        <v xml:space="preserve"> </v>
      </c>
    </row>
    <row r="21" spans="1:13" ht="19.5" customHeight="1" x14ac:dyDescent="0.25">
      <c r="A21" s="83"/>
      <c r="B21" s="83"/>
      <c r="C21" s="83"/>
      <c r="D21" s="83"/>
      <c r="E21" s="92"/>
      <c r="F21" s="83"/>
      <c r="G21" s="83"/>
      <c r="H21" s="83"/>
      <c r="I21" s="83"/>
      <c r="J21" s="18" t="str">
        <f>IF(B21='Table Lists'!$B$2," ",IF(B21='Table Lists'!$B$3,'Table Lists'!$C$3,IF(B21='Table Lists'!$B$4,'Table Lists'!$C$4,IF(B21='Table Lists'!$B$5,'Table Lists'!$C$5,IF(B21='Table Lists'!$B$6,'Table Lists'!$C$6,IF(B21='Table Lists'!$B$7,'Table Lists'!$C$7,IF(B21='Table Lists'!$B$8,'Table Lists'!$C$8,IF(B21='Table Lists'!$B$9,'Table Lists'!$C$9))))))))</f>
        <v xml:space="preserve"> </v>
      </c>
      <c r="K21" s="19" t="str">
        <f>IF(B21='Table Lists'!$B$2, " ", IF($M$1-G21&gt;20,15%,0%))</f>
        <v xml:space="preserve"> </v>
      </c>
      <c r="L21" s="18" t="str">
        <f>IF(B21='Table Lists'!$B$2," ",IF(I21="YES",(J21*0.15),"$0"))</f>
        <v xml:space="preserve"> </v>
      </c>
      <c r="M21" s="18" t="str">
        <f>IF(B21='Table Lists'!$B$2, " ", J21+L21-(K21*J21))</f>
        <v xml:space="preserve"> </v>
      </c>
    </row>
    <row r="22" spans="1:13" ht="19.5" customHeight="1" x14ac:dyDescent="0.25">
      <c r="A22" s="83"/>
      <c r="B22" s="83"/>
      <c r="C22" s="83"/>
      <c r="D22" s="83"/>
      <c r="E22" s="92"/>
      <c r="F22" s="83"/>
      <c r="G22" s="83"/>
      <c r="H22" s="83"/>
      <c r="I22" s="83"/>
      <c r="J22" s="18" t="str">
        <f>IF(B22='Table Lists'!$B$2," ",IF(B22='Table Lists'!$B$3,'Table Lists'!$C$3,IF(B22='Table Lists'!$B$4,'Table Lists'!$C$4,IF(B22='Table Lists'!$B$5,'Table Lists'!$C$5,IF(B22='Table Lists'!$B$6,'Table Lists'!$C$6,IF(B22='Table Lists'!$B$7,'Table Lists'!$C$7,IF(B22='Table Lists'!$B$8,'Table Lists'!$C$8,IF(B22='Table Lists'!$B$9,'Table Lists'!$C$9))))))))</f>
        <v xml:space="preserve"> </v>
      </c>
      <c r="K22" s="19" t="str">
        <f>IF(B22='Table Lists'!$B$2, " ", IF($M$1-G22&gt;20,15%,0%))</f>
        <v xml:space="preserve"> </v>
      </c>
      <c r="L22" s="18" t="str">
        <f>IF(B22='Table Lists'!$B$2," ",IF(I22="YES",(J22*0.15),"$0"))</f>
        <v xml:space="preserve"> </v>
      </c>
      <c r="M22" s="18" t="str">
        <f>IF(B22='Table Lists'!$B$2, " ", J22+L22-(K22*J22))</f>
        <v xml:space="preserve"> </v>
      </c>
    </row>
    <row r="23" spans="1:13" ht="19.5" customHeight="1" x14ac:dyDescent="0.25">
      <c r="A23" s="83"/>
      <c r="B23" s="83"/>
      <c r="C23" s="83"/>
      <c r="D23" s="83"/>
      <c r="E23" s="92"/>
      <c r="F23" s="83"/>
      <c r="G23" s="83"/>
      <c r="H23" s="83"/>
      <c r="I23" s="83"/>
      <c r="J23" s="18" t="str">
        <f>IF(B23='Table Lists'!$B$2," ",IF(B23='Table Lists'!$B$3,'Table Lists'!$C$3,IF(B23='Table Lists'!$B$4,'Table Lists'!$C$4,IF(B23='Table Lists'!$B$5,'Table Lists'!$C$5,IF(B23='Table Lists'!$B$6,'Table Lists'!$C$6,IF(B23='Table Lists'!$B$7,'Table Lists'!$C$7,IF(B23='Table Lists'!$B$8,'Table Lists'!$C$8,IF(B23='Table Lists'!$B$9,'Table Lists'!$C$9))))))))</f>
        <v xml:space="preserve"> </v>
      </c>
      <c r="K23" s="19" t="str">
        <f>IF(B23='Table Lists'!$B$2, " ", IF($M$1-G23&gt;20,15%,0%))</f>
        <v xml:space="preserve"> </v>
      </c>
      <c r="L23" s="18" t="str">
        <f>IF(B23='Table Lists'!$B$2," ",IF(I23="YES",(J23*0.15),"$0"))</f>
        <v xml:space="preserve"> </v>
      </c>
      <c r="M23" s="18" t="str">
        <f>IF(B23='Table Lists'!$B$2, " ", J23+L23-(K23*J23))</f>
        <v xml:space="preserve"> </v>
      </c>
    </row>
    <row r="24" spans="1:13" ht="19.5" customHeight="1" x14ac:dyDescent="0.25">
      <c r="A24" s="83"/>
      <c r="B24" s="83"/>
      <c r="C24" s="83"/>
      <c r="D24" s="83"/>
      <c r="E24" s="92"/>
      <c r="F24" s="83"/>
      <c r="G24" s="83"/>
      <c r="H24" s="83"/>
      <c r="I24" s="83"/>
      <c r="J24" s="18" t="str">
        <f>IF(B24='Table Lists'!$B$2," ",IF(B24='Table Lists'!$B$3,'Table Lists'!$C$3,IF(B24='Table Lists'!$B$4,'Table Lists'!$C$4,IF(B24='Table Lists'!$B$5,'Table Lists'!$C$5,IF(B24='Table Lists'!$B$6,'Table Lists'!$C$6,IF(B24='Table Lists'!$B$7,'Table Lists'!$C$7,IF(B24='Table Lists'!$B$8,'Table Lists'!$C$8,IF(B24='Table Lists'!$B$9,'Table Lists'!$C$9))))))))</f>
        <v xml:space="preserve"> </v>
      </c>
      <c r="K24" s="19" t="str">
        <f>IF(B24='Table Lists'!$B$2, " ", IF($M$1-G24&gt;20,15%,0%))</f>
        <v xml:space="preserve"> </v>
      </c>
      <c r="L24" s="18" t="str">
        <f>IF(B24='Table Lists'!$B$2," ",IF(I24="YES",(J24*0.15),"$0"))</f>
        <v xml:space="preserve"> </v>
      </c>
      <c r="M24" s="18" t="str">
        <f>IF(B24='Table Lists'!$B$2, " ", J24+L24-(K24*J24))</f>
        <v xml:space="preserve"> </v>
      </c>
    </row>
    <row r="25" spans="1:13" ht="19.5" customHeight="1" x14ac:dyDescent="0.25">
      <c r="A25" s="83"/>
      <c r="B25" s="83"/>
      <c r="C25" s="83"/>
      <c r="D25" s="83"/>
      <c r="E25" s="92"/>
      <c r="F25" s="83"/>
      <c r="G25" s="83"/>
      <c r="H25" s="83"/>
      <c r="I25" s="83"/>
      <c r="J25" s="18" t="str">
        <f>IF(B25='Table Lists'!$B$2," ",IF(B25='Table Lists'!$B$3,'Table Lists'!$C$3,IF(B25='Table Lists'!$B$4,'Table Lists'!$C$4,IF(B25='Table Lists'!$B$5,'Table Lists'!$C$5,IF(B25='Table Lists'!$B$6,'Table Lists'!$C$6,IF(B25='Table Lists'!$B$7,'Table Lists'!$C$7,IF(B25='Table Lists'!$B$8,'Table Lists'!$C$8,IF(B25='Table Lists'!$B$9,'Table Lists'!$C$9))))))))</f>
        <v xml:space="preserve"> </v>
      </c>
      <c r="K25" s="19" t="str">
        <f>IF(B25='Table Lists'!$B$2, " ", IF($M$1-G25&gt;20,15%,0%))</f>
        <v xml:space="preserve"> </v>
      </c>
      <c r="L25" s="18" t="str">
        <f>IF(B25='Table Lists'!$B$2," ",IF(I25="YES",(J25*0.15),"$0"))</f>
        <v xml:space="preserve"> </v>
      </c>
      <c r="M25" s="18" t="str">
        <f>IF(B25='Table Lists'!$B$2, " ", J25+L25-(K25*J25))</f>
        <v xml:space="preserve"> </v>
      </c>
    </row>
    <row r="26" spans="1:13" ht="19.5" customHeight="1" x14ac:dyDescent="0.25">
      <c r="A26" s="83"/>
      <c r="B26" s="83"/>
      <c r="C26" s="83"/>
      <c r="D26" s="83"/>
      <c r="E26" s="92"/>
      <c r="F26" s="83"/>
      <c r="G26" s="83"/>
      <c r="H26" s="83"/>
      <c r="I26" s="83"/>
      <c r="J26" s="18" t="str">
        <f>IF(B26='Table Lists'!$B$2," ",IF(B26='Table Lists'!$B$3,'Table Lists'!$C$3,IF(B26='Table Lists'!$B$4,'Table Lists'!$C$4,IF(B26='Table Lists'!$B$5,'Table Lists'!$C$5,IF(B26='Table Lists'!$B$6,'Table Lists'!$C$6,IF(B26='Table Lists'!$B$7,'Table Lists'!$C$7,IF(B26='Table Lists'!$B$8,'Table Lists'!$C$8,IF(B26='Table Lists'!$B$9,'Table Lists'!$C$9))))))))</f>
        <v xml:space="preserve"> </v>
      </c>
      <c r="K26" s="19" t="str">
        <f>IF(B26='Table Lists'!$B$2, " ", IF($M$1-G26&gt;20,15%,0%))</f>
        <v xml:space="preserve"> </v>
      </c>
      <c r="L26" s="18" t="str">
        <f>IF(B26='Table Lists'!$B$2," ",IF(I26="YES",(J26*0.15),"$0"))</f>
        <v xml:space="preserve"> </v>
      </c>
      <c r="M26" s="18" t="str">
        <f>IF(B26='Table Lists'!$B$2, " ", J26+L26-(K26*J26))</f>
        <v xml:space="preserve"> </v>
      </c>
    </row>
    <row r="27" spans="1:13" ht="19.5" customHeight="1" x14ac:dyDescent="0.25">
      <c r="A27" s="83"/>
      <c r="B27" s="83"/>
      <c r="C27" s="83"/>
      <c r="D27" s="83"/>
      <c r="E27" s="92"/>
      <c r="F27" s="83"/>
      <c r="G27" s="83"/>
      <c r="H27" s="83"/>
      <c r="I27" s="83"/>
      <c r="J27" s="18" t="str">
        <f>IF(B27='Table Lists'!$B$2," ",IF(B27='Table Lists'!$B$3,'Table Lists'!$C$3,IF(B27='Table Lists'!$B$4,'Table Lists'!$C$4,IF(B27='Table Lists'!$B$5,'Table Lists'!$C$5,IF(B27='Table Lists'!$B$6,'Table Lists'!$C$6,IF(B27='Table Lists'!$B$7,'Table Lists'!$C$7,IF(B27='Table Lists'!$B$8,'Table Lists'!$C$8,IF(B27='Table Lists'!$B$9,'Table Lists'!$C$9))))))))</f>
        <v xml:space="preserve"> </v>
      </c>
      <c r="K27" s="19" t="str">
        <f>IF(B27='Table Lists'!$B$2, " ", IF($M$1-G27&gt;20,15%,0%))</f>
        <v xml:space="preserve"> </v>
      </c>
      <c r="L27" s="18" t="str">
        <f>IF(B27='Table Lists'!$B$2," ",IF(I27="YES",(J27*0.15),"$0"))</f>
        <v xml:space="preserve"> </v>
      </c>
      <c r="M27" s="18" t="str">
        <f>IF(B27='Table Lists'!$B$2, " ", J27+L27-(K27*J27))</f>
        <v xml:space="preserve"> </v>
      </c>
    </row>
    <row r="28" spans="1:13" ht="19.5" customHeight="1" x14ac:dyDescent="0.25">
      <c r="A28" s="83"/>
      <c r="B28" s="83"/>
      <c r="C28" s="83"/>
      <c r="D28" s="83"/>
      <c r="E28" s="92"/>
      <c r="F28" s="83"/>
      <c r="G28" s="83"/>
      <c r="H28" s="83"/>
      <c r="I28" s="83"/>
      <c r="J28" s="18" t="str">
        <f>IF(B28='Table Lists'!$B$2," ",IF(B28='Table Lists'!$B$3,'Table Lists'!$C$3,IF(B28='Table Lists'!$B$4,'Table Lists'!$C$4,IF(B28='Table Lists'!$B$5,'Table Lists'!$C$5,IF(B28='Table Lists'!$B$6,'Table Lists'!$C$6,IF(B28='Table Lists'!$B$7,'Table Lists'!$C$7,IF(B28='Table Lists'!$B$8,'Table Lists'!$C$8,IF(B28='Table Lists'!$B$9,'Table Lists'!$C$9))))))))</f>
        <v xml:space="preserve"> </v>
      </c>
      <c r="K28" s="19" t="str">
        <f>IF(B28='Table Lists'!$B$2, " ", IF($M$1-G28&gt;20,15%,0%))</f>
        <v xml:space="preserve"> </v>
      </c>
      <c r="L28" s="18" t="str">
        <f>IF(B28='Table Lists'!$B$2," ",IF(I28="YES",(J28*0.15),"$0"))</f>
        <v xml:space="preserve"> </v>
      </c>
      <c r="M28" s="18" t="str">
        <f>IF(B28='Table Lists'!$B$2, " ", J28+L28-(K28*J28))</f>
        <v xml:space="preserve"> </v>
      </c>
    </row>
    <row r="29" spans="1:13" ht="19.5" customHeight="1" x14ac:dyDescent="0.25">
      <c r="A29" s="83"/>
      <c r="B29" s="83"/>
      <c r="C29" s="83"/>
      <c r="D29" s="83"/>
      <c r="E29" s="92"/>
      <c r="F29" s="83"/>
      <c r="G29" s="83"/>
      <c r="H29" s="83"/>
      <c r="I29" s="83"/>
      <c r="J29" s="18" t="str">
        <f>IF(B29='Table Lists'!$B$2," ",IF(B29='Table Lists'!$B$3,'Table Lists'!$C$3,IF(B29='Table Lists'!$B$4,'Table Lists'!$C$4,IF(B29='Table Lists'!$B$5,'Table Lists'!$C$5,IF(B29='Table Lists'!$B$6,'Table Lists'!$C$6,IF(B29='Table Lists'!$B$7,'Table Lists'!$C$7,IF(B29='Table Lists'!$B$8,'Table Lists'!$C$8,IF(B29='Table Lists'!$B$9,'Table Lists'!$C$9))))))))</f>
        <v xml:space="preserve"> </v>
      </c>
      <c r="K29" s="19" t="str">
        <f>IF(B29='Table Lists'!$B$2, " ", IF($M$1-G29&gt;20,15%,0%))</f>
        <v xml:space="preserve"> </v>
      </c>
      <c r="L29" s="18" t="str">
        <f>IF(B29='Table Lists'!$B$2," ",IF(I29="YES",(J29*0.15),"$0"))</f>
        <v xml:space="preserve"> </v>
      </c>
      <c r="M29" s="18" t="str">
        <f>IF(B29='Table Lists'!$B$2, " ", J29+L29-(K29*J29))</f>
        <v xml:space="preserve"> </v>
      </c>
    </row>
    <row r="30" spans="1:13" ht="19.5" customHeight="1" x14ac:dyDescent="0.25">
      <c r="A30" s="83"/>
      <c r="B30" s="83"/>
      <c r="C30" s="83"/>
      <c r="D30" s="83"/>
      <c r="E30" s="92"/>
      <c r="F30" s="83"/>
      <c r="G30" s="83"/>
      <c r="H30" s="83"/>
      <c r="I30" s="83"/>
      <c r="J30" s="18" t="str">
        <f>IF(B30='Table Lists'!$B$2," ",IF(B30='Table Lists'!$B$3,'Table Lists'!$C$3,IF(B30='Table Lists'!$B$4,'Table Lists'!$C$4,IF(B30='Table Lists'!$B$5,'Table Lists'!$C$5,IF(B30='Table Lists'!$B$6,'Table Lists'!$C$6,IF(B30='Table Lists'!$B$7,'Table Lists'!$C$7,IF(B30='Table Lists'!$B$8,'Table Lists'!$C$8,IF(B30='Table Lists'!$B$9,'Table Lists'!$C$9))))))))</f>
        <v xml:space="preserve"> </v>
      </c>
      <c r="K30" s="19" t="str">
        <f>IF(B30='Table Lists'!$B$2, " ", IF($M$1-G30&gt;20,15%,0%))</f>
        <v xml:space="preserve"> </v>
      </c>
      <c r="L30" s="18" t="str">
        <f>IF(B30='Table Lists'!$B$2," ",IF(I30="YES",(J30*0.15),"$0"))</f>
        <v xml:space="preserve"> </v>
      </c>
      <c r="M30" s="18" t="str">
        <f>IF(B30='Table Lists'!$B$2, " ", J30+L30-(K30*J30))</f>
        <v xml:space="preserve"> </v>
      </c>
    </row>
    <row r="31" spans="1:13" ht="19.5" customHeight="1" x14ac:dyDescent="0.25">
      <c r="A31" s="83"/>
      <c r="B31" s="83"/>
      <c r="C31" s="83"/>
      <c r="D31" s="83"/>
      <c r="E31" s="92"/>
      <c r="F31" s="83"/>
      <c r="G31" s="83"/>
      <c r="H31" s="83"/>
      <c r="I31" s="83"/>
      <c r="J31" s="18" t="str">
        <f>IF(B31='Table Lists'!$B$2," ",IF(B31='Table Lists'!$B$3,'Table Lists'!$C$3,IF(B31='Table Lists'!$B$4,'Table Lists'!$C$4,IF(B31='Table Lists'!$B$5,'Table Lists'!$C$5,IF(B31='Table Lists'!$B$6,'Table Lists'!$C$6,IF(B31='Table Lists'!$B$7,'Table Lists'!$C$7,IF(B31='Table Lists'!$B$8,'Table Lists'!$C$8,IF(B31='Table Lists'!$B$9,'Table Lists'!$C$9))))))))</f>
        <v xml:space="preserve"> </v>
      </c>
      <c r="K31" s="19" t="str">
        <f>IF(B31='Table Lists'!$B$2, " ", IF($M$1-G31&gt;20,15%,0%))</f>
        <v xml:space="preserve"> </v>
      </c>
      <c r="L31" s="18" t="str">
        <f>IF(B31='Table Lists'!$B$2," ",IF(I31="YES",(J31*0.15),"$0"))</f>
        <v xml:space="preserve"> </v>
      </c>
      <c r="M31" s="18" t="str">
        <f>IF(B31='Table Lists'!$B$2, " ", J31+L31-(K31*J31))</f>
        <v xml:space="preserve"> </v>
      </c>
    </row>
    <row r="32" spans="1:13" ht="19.5" customHeight="1" x14ac:dyDescent="0.25">
      <c r="A32" s="83"/>
      <c r="B32" s="83"/>
      <c r="C32" s="83"/>
      <c r="D32" s="83"/>
      <c r="E32" s="92"/>
      <c r="F32" s="83"/>
      <c r="G32" s="83"/>
      <c r="H32" s="83"/>
      <c r="I32" s="83"/>
      <c r="J32" s="18" t="str">
        <f>IF(B32='Table Lists'!$B$2," ",IF(B32='Table Lists'!$B$3,'Table Lists'!$C$3,IF(B32='Table Lists'!$B$4,'Table Lists'!$C$4,IF(B32='Table Lists'!$B$5,'Table Lists'!$C$5,IF(B32='Table Lists'!$B$6,'Table Lists'!$C$6,IF(B32='Table Lists'!$B$7,'Table Lists'!$C$7,IF(B32='Table Lists'!$B$8,'Table Lists'!$C$8,IF(B32='Table Lists'!$B$9,'Table Lists'!$C$9))))))))</f>
        <v xml:space="preserve"> </v>
      </c>
      <c r="K32" s="19" t="str">
        <f>IF(B32='Table Lists'!$B$2, " ", IF($M$1-G32&gt;20,15%,0%))</f>
        <v xml:space="preserve"> </v>
      </c>
      <c r="L32" s="18" t="str">
        <f>IF(B32='Table Lists'!$B$2," ",IF(I32="YES",(J32*0.15),"$0"))</f>
        <v xml:space="preserve"> </v>
      </c>
      <c r="M32" s="18" t="str">
        <f>IF(B32='Table Lists'!$B$2, " ", J32+L32-(K32*J32))</f>
        <v xml:space="preserve"> </v>
      </c>
    </row>
    <row r="33" spans="1:13" ht="19.5" customHeight="1" x14ac:dyDescent="0.25">
      <c r="A33" s="83"/>
      <c r="B33" s="83"/>
      <c r="C33" s="83"/>
      <c r="D33" s="83"/>
      <c r="E33" s="92"/>
      <c r="F33" s="83"/>
      <c r="G33" s="83"/>
      <c r="H33" s="83"/>
      <c r="I33" s="83"/>
      <c r="J33" s="18" t="str">
        <f>IF(B33='Table Lists'!$B$2," ",IF(B33='Table Lists'!$B$3,'Table Lists'!$C$3,IF(B33='Table Lists'!$B$4,'Table Lists'!$C$4,IF(B33='Table Lists'!$B$5,'Table Lists'!$C$5,IF(B33='Table Lists'!$B$6,'Table Lists'!$C$6,IF(B33='Table Lists'!$B$7,'Table Lists'!$C$7,IF(B33='Table Lists'!$B$8,'Table Lists'!$C$8,IF(B33='Table Lists'!$B$9,'Table Lists'!$C$9))))))))</f>
        <v xml:space="preserve"> </v>
      </c>
      <c r="K33" s="19" t="str">
        <f>IF(B33='Table Lists'!$B$2, " ", IF($M$1-G33&gt;20,15%,0%))</f>
        <v xml:space="preserve"> </v>
      </c>
      <c r="L33" s="18" t="str">
        <f>IF(B33='Table Lists'!$B$2," ",IF(I33="YES",(J33*0.15),"$0"))</f>
        <v xml:space="preserve"> </v>
      </c>
      <c r="M33" s="18" t="str">
        <f>IF(B33='Table Lists'!$B$2, " ", J33+L33-(K33*J33))</f>
        <v xml:space="preserve"> </v>
      </c>
    </row>
    <row r="34" spans="1:13" ht="19.5" customHeight="1" x14ac:dyDescent="0.25">
      <c r="A34" s="83"/>
      <c r="B34" s="83"/>
      <c r="C34" s="83"/>
      <c r="D34" s="83"/>
      <c r="E34" s="92"/>
      <c r="F34" s="83"/>
      <c r="G34" s="83"/>
      <c r="H34" s="83"/>
      <c r="I34" s="83"/>
      <c r="J34" s="18" t="str">
        <f>IF(B34='Table Lists'!$B$2," ",IF(B34='Table Lists'!$B$3,'Table Lists'!$C$3,IF(B34='Table Lists'!$B$4,'Table Lists'!$C$4,IF(B34='Table Lists'!$B$5,'Table Lists'!$C$5,IF(B34='Table Lists'!$B$6,'Table Lists'!$C$6,IF(B34='Table Lists'!$B$7,'Table Lists'!$C$7,IF(B34='Table Lists'!$B$8,'Table Lists'!$C$8,IF(B34='Table Lists'!$B$9,'Table Lists'!$C$9))))))))</f>
        <v xml:space="preserve"> </v>
      </c>
      <c r="K34" s="19" t="str">
        <f>IF(B34='Table Lists'!$B$2, " ", IF($M$1-G34&gt;20,15%,0%))</f>
        <v xml:space="preserve"> </v>
      </c>
      <c r="L34" s="18" t="str">
        <f>IF(B34='Table Lists'!$B$2," ",IF(I34="YES",(J34*0.15),"$0"))</f>
        <v xml:space="preserve"> </v>
      </c>
      <c r="M34" s="18" t="str">
        <f>IF(B34='Table Lists'!$B$2, " ", J34+L34-(K34*J34))</f>
        <v xml:space="preserve"> </v>
      </c>
    </row>
    <row r="35" spans="1:13" ht="19.5" customHeight="1" x14ac:dyDescent="0.25">
      <c r="A35" s="83"/>
      <c r="B35" s="83"/>
      <c r="C35" s="83"/>
      <c r="D35" s="83"/>
      <c r="E35" s="92"/>
      <c r="F35" s="83"/>
      <c r="G35" s="83"/>
      <c r="H35" s="83"/>
      <c r="I35" s="83"/>
      <c r="J35" s="18" t="str">
        <f>IF(B35='Table Lists'!$B$2," ",IF(B35='Table Lists'!$B$3,'Table Lists'!$C$3,IF(B35='Table Lists'!$B$4,'Table Lists'!$C$4,IF(B35='Table Lists'!$B$5,'Table Lists'!$C$5,IF(B35='Table Lists'!$B$6,'Table Lists'!$C$6,IF(B35='Table Lists'!$B$7,'Table Lists'!$C$7,IF(B35='Table Lists'!$B$8,'Table Lists'!$C$8,IF(B35='Table Lists'!$B$9,'Table Lists'!$C$9))))))))</f>
        <v xml:space="preserve"> </v>
      </c>
      <c r="K35" s="19" t="str">
        <f>IF(B35='Table Lists'!$B$2, " ", IF($M$1-G35&gt;20,15%,0%))</f>
        <v xml:space="preserve"> </v>
      </c>
      <c r="L35" s="18" t="str">
        <f>IF(B35='Table Lists'!$B$2," ",IF(I35="YES",(J35*0.15),"$0"))</f>
        <v xml:space="preserve"> </v>
      </c>
      <c r="M35" s="18" t="str">
        <f>IF(B35='Table Lists'!$B$2, " ", J35+L35-(K35*J35))</f>
        <v xml:space="preserve"> </v>
      </c>
    </row>
    <row r="36" spans="1:13" ht="19.5" customHeight="1" x14ac:dyDescent="0.25">
      <c r="A36" s="83"/>
      <c r="B36" s="83"/>
      <c r="C36" s="83"/>
      <c r="D36" s="83"/>
      <c r="E36" s="92"/>
      <c r="F36" s="83"/>
      <c r="G36" s="83"/>
      <c r="H36" s="83"/>
      <c r="I36" s="83"/>
      <c r="J36" s="18" t="str">
        <f>IF(B36='Table Lists'!$B$2," ",IF(B36='Table Lists'!$B$3,'Table Lists'!$C$3,IF(B36='Table Lists'!$B$4,'Table Lists'!$C$4,IF(B36='Table Lists'!$B$5,'Table Lists'!$C$5,IF(B36='Table Lists'!$B$6,'Table Lists'!$C$6,IF(B36='Table Lists'!$B$7,'Table Lists'!$C$7,IF(B36='Table Lists'!$B$8,'Table Lists'!$C$8,IF(B36='Table Lists'!$B$9,'Table Lists'!$C$9))))))))</f>
        <v xml:space="preserve"> </v>
      </c>
      <c r="K36" s="19" t="str">
        <f>IF(B36='Table Lists'!$B$2, " ", IF($M$1-G36&gt;20,15%,0%))</f>
        <v xml:space="preserve"> </v>
      </c>
      <c r="L36" s="18" t="str">
        <f>IF(B36='Table Lists'!$B$2," ",IF(I36="YES",(J36*0.15),"$0"))</f>
        <v xml:space="preserve"> </v>
      </c>
      <c r="M36" s="18" t="str">
        <f>IF(B36='Table Lists'!$B$2, " ", J36+L36-(K36*J36))</f>
        <v xml:space="preserve"> </v>
      </c>
    </row>
    <row r="37" spans="1:13" ht="19.5" customHeight="1" x14ac:dyDescent="0.25">
      <c r="A37" s="83"/>
      <c r="B37" s="83"/>
      <c r="C37" s="83"/>
      <c r="D37" s="83"/>
      <c r="E37" s="92"/>
      <c r="F37" s="83"/>
      <c r="G37" s="83"/>
      <c r="H37" s="83"/>
      <c r="I37" s="83"/>
      <c r="J37" s="18" t="str">
        <f>IF(B37='Table Lists'!$B$2," ",IF(B37='Table Lists'!$B$3,'Table Lists'!$C$3,IF(B37='Table Lists'!$B$4,'Table Lists'!$C$4,IF(B37='Table Lists'!$B$5,'Table Lists'!$C$5,IF(B37='Table Lists'!$B$6,'Table Lists'!$C$6,IF(B37='Table Lists'!$B$7,'Table Lists'!$C$7,IF(B37='Table Lists'!$B$8,'Table Lists'!$C$8,IF(B37='Table Lists'!$B$9,'Table Lists'!$C$9))))))))</f>
        <v xml:space="preserve"> </v>
      </c>
      <c r="K37" s="19" t="str">
        <f>IF(B37='Table Lists'!$B$2, " ", IF($M$1-G37&gt;20,15%,0%))</f>
        <v xml:space="preserve"> </v>
      </c>
      <c r="L37" s="18" t="str">
        <f>IF(B37='Table Lists'!$B$2," ",IF(I37="YES",(J37*0.15),"$0"))</f>
        <v xml:space="preserve"> </v>
      </c>
      <c r="M37" s="18" t="str">
        <f>IF(B37='Table Lists'!$B$2, " ", J37+L37-(K37*J37))</f>
        <v xml:space="preserve"> </v>
      </c>
    </row>
    <row r="38" spans="1:13" ht="19.5" customHeight="1" x14ac:dyDescent="0.25">
      <c r="A38" s="83"/>
      <c r="B38" s="83"/>
      <c r="C38" s="83"/>
      <c r="D38" s="83"/>
      <c r="E38" s="92"/>
      <c r="F38" s="83"/>
      <c r="G38" s="83"/>
      <c r="H38" s="83"/>
      <c r="I38" s="83"/>
      <c r="J38" s="18" t="str">
        <f>IF(B38='Table Lists'!$B$2," ",IF(B38='Table Lists'!$B$3,'Table Lists'!$C$3,IF(B38='Table Lists'!$B$4,'Table Lists'!$C$4,IF(B38='Table Lists'!$B$5,'Table Lists'!$C$5,IF(B38='Table Lists'!$B$6,'Table Lists'!$C$6,IF(B38='Table Lists'!$B$7,'Table Lists'!$C$7,IF(B38='Table Lists'!$B$8,'Table Lists'!$C$8,IF(B38='Table Lists'!$B$9,'Table Lists'!$C$9))))))))</f>
        <v xml:space="preserve"> </v>
      </c>
      <c r="K38" s="19" t="str">
        <f>IF(B38='Table Lists'!$B$2, " ", IF($M$1-G38&gt;20,15%,0%))</f>
        <v xml:space="preserve"> </v>
      </c>
      <c r="L38" s="18" t="str">
        <f>IF(B38='Table Lists'!$B$2," ",IF(I38="YES",(J38*0.15),"$0"))</f>
        <v xml:space="preserve"> </v>
      </c>
      <c r="M38" s="18" t="str">
        <f>IF(B38='Table Lists'!$B$2, " ", J38+L38-(K38*J38))</f>
        <v xml:space="preserve"> </v>
      </c>
    </row>
    <row r="39" spans="1:13" ht="19.5" customHeight="1" x14ac:dyDescent="0.25">
      <c r="A39" s="83"/>
      <c r="B39" s="83"/>
      <c r="C39" s="83"/>
      <c r="D39" s="83"/>
      <c r="E39" s="92"/>
      <c r="F39" s="83"/>
      <c r="G39" s="83"/>
      <c r="H39" s="83"/>
      <c r="I39" s="83"/>
      <c r="J39" s="18" t="str">
        <f>IF(B39='Table Lists'!$B$2," ",IF(B39='Table Lists'!$B$3,'Table Lists'!$C$3,IF(B39='Table Lists'!$B$4,'Table Lists'!$C$4,IF(B39='Table Lists'!$B$5,'Table Lists'!$C$5,IF(B39='Table Lists'!$B$6,'Table Lists'!$C$6,IF(B39='Table Lists'!$B$7,'Table Lists'!$C$7,IF(B39='Table Lists'!$B$8,'Table Lists'!$C$8,IF(B39='Table Lists'!$B$9,'Table Lists'!$C$9))))))))</f>
        <v xml:space="preserve"> </v>
      </c>
      <c r="K39" s="19" t="str">
        <f>IF(B39='Table Lists'!$B$2, " ", IF($M$1-G39&gt;20,15%,0%))</f>
        <v xml:space="preserve"> </v>
      </c>
      <c r="L39" s="18" t="str">
        <f>IF(B39='Table Lists'!$B$2," ",IF(I39="YES",(J39*0.15),"$0"))</f>
        <v xml:space="preserve"> </v>
      </c>
      <c r="M39" s="18" t="str">
        <f>IF(B39='Table Lists'!$B$2, " ", J39+L39-(K39*J39))</f>
        <v xml:space="preserve"> </v>
      </c>
    </row>
    <row r="40" spans="1:13" ht="19.5" customHeight="1" x14ac:dyDescent="0.25">
      <c r="A40" s="83"/>
      <c r="B40" s="83"/>
      <c r="C40" s="83"/>
      <c r="D40" s="83"/>
      <c r="E40" s="92"/>
      <c r="F40" s="83"/>
      <c r="G40" s="83"/>
      <c r="H40" s="83"/>
      <c r="I40" s="83"/>
      <c r="J40" s="18" t="str">
        <f>IF(B40='Table Lists'!$B$2," ",IF(B40='Table Lists'!$B$3,'Table Lists'!$C$3,IF(B40='Table Lists'!$B$4,'Table Lists'!$C$4,IF(B40='Table Lists'!$B$5,'Table Lists'!$C$5,IF(B40='Table Lists'!$B$6,'Table Lists'!$C$6,IF(B40='Table Lists'!$B$7,'Table Lists'!$C$7,IF(B40='Table Lists'!$B$8,'Table Lists'!$C$8,IF(B40='Table Lists'!$B$9,'Table Lists'!$C$9))))))))</f>
        <v xml:space="preserve"> </v>
      </c>
      <c r="K40" s="19" t="str">
        <f>IF(B40='Table Lists'!$B$2, " ", IF($M$1-G40&gt;20,15%,0%))</f>
        <v xml:space="preserve"> </v>
      </c>
      <c r="L40" s="18" t="str">
        <f>IF(B40='Table Lists'!$B$2," ",IF(I40="YES",(J40*0.15),"$0"))</f>
        <v xml:space="preserve"> </v>
      </c>
      <c r="M40" s="18" t="str">
        <f>IF(B40='Table Lists'!$B$2, " ", J40+L40-(K40*J40))</f>
        <v xml:space="preserve"> </v>
      </c>
    </row>
    <row r="41" spans="1:13" ht="19.5" customHeight="1" x14ac:dyDescent="0.25">
      <c r="A41" s="83"/>
      <c r="B41" s="83"/>
      <c r="C41" s="83"/>
      <c r="D41" s="83"/>
      <c r="E41" s="92"/>
      <c r="F41" s="83"/>
      <c r="G41" s="83"/>
      <c r="H41" s="83"/>
      <c r="I41" s="83"/>
      <c r="J41" s="18" t="str">
        <f>IF(B41='Table Lists'!$B$2," ",IF(B41='Table Lists'!$B$3,'Table Lists'!$C$3,IF(B41='Table Lists'!$B$4,'Table Lists'!$C$4,IF(B41='Table Lists'!$B$5,'Table Lists'!$C$5,IF(B41='Table Lists'!$B$6,'Table Lists'!$C$6,IF(B41='Table Lists'!$B$7,'Table Lists'!$C$7,IF(B41='Table Lists'!$B$8,'Table Lists'!$C$8,IF(B41='Table Lists'!$B$9,'Table Lists'!$C$9))))))))</f>
        <v xml:space="preserve"> </v>
      </c>
      <c r="K41" s="19" t="str">
        <f>IF(B41='Table Lists'!$B$2, " ", IF($M$1-G41&gt;20,15%,0%))</f>
        <v xml:space="preserve"> </v>
      </c>
      <c r="L41" s="18" t="str">
        <f>IF(B41='Table Lists'!$B$2," ",IF(I41="YES",(J41*0.15),"$0"))</f>
        <v xml:space="preserve"> </v>
      </c>
      <c r="M41" s="18" t="str">
        <f>IF(B41='Table Lists'!$B$2, " ", J41+L41-(K41*J41))</f>
        <v xml:space="preserve"> </v>
      </c>
    </row>
    <row r="42" spans="1:13" ht="19.5" customHeight="1" x14ac:dyDescent="0.25">
      <c r="A42" s="83"/>
      <c r="B42" s="83"/>
      <c r="C42" s="83"/>
      <c r="D42" s="83"/>
      <c r="E42" s="92"/>
      <c r="F42" s="83"/>
      <c r="G42" s="83"/>
      <c r="H42" s="83"/>
      <c r="I42" s="83"/>
      <c r="J42" s="18" t="str">
        <f>IF(B42='Table Lists'!$B$2," ",IF(B42='Table Lists'!$B$3,'Table Lists'!$C$3,IF(B42='Table Lists'!$B$4,'Table Lists'!$C$4,IF(B42='Table Lists'!$B$5,'Table Lists'!$C$5,IF(B42='Table Lists'!$B$6,'Table Lists'!$C$6,IF(B42='Table Lists'!$B$7,'Table Lists'!$C$7,IF(B42='Table Lists'!$B$8,'Table Lists'!$C$8,IF(B42='Table Lists'!$B$9,'Table Lists'!$C$9))))))))</f>
        <v xml:space="preserve"> </v>
      </c>
      <c r="K42" s="19" t="str">
        <f>IF(B42='Table Lists'!$B$2, " ", IF($M$1-G42&gt;20,15%,0%))</f>
        <v xml:space="preserve"> </v>
      </c>
      <c r="L42" s="18" t="str">
        <f>IF(B42='Table Lists'!$B$2," ",IF(I42="YES",(J42*0.15),"$0"))</f>
        <v xml:space="preserve"> </v>
      </c>
      <c r="M42" s="18" t="str">
        <f>IF(B42='Table Lists'!$B$2, " ", J42+L42-(K42*J42))</f>
        <v xml:space="preserve"> </v>
      </c>
    </row>
    <row r="43" spans="1:13" ht="19.5" customHeight="1" x14ac:dyDescent="0.25"/>
    <row r="44" spans="1:13" ht="19.5" customHeight="1" x14ac:dyDescent="0.25"/>
    <row r="45" spans="1:13" ht="19.5" customHeight="1" x14ac:dyDescent="0.25"/>
    <row r="46" spans="1:13" ht="19.5" customHeight="1" x14ac:dyDescent="0.25"/>
    <row r="47" spans="1:13" ht="19.5" customHeight="1" x14ac:dyDescent="0.25"/>
    <row r="48" spans="1:13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spans="10:13" ht="19.5" customHeight="1" x14ac:dyDescent="0.25"/>
    <row r="82" spans="10:13" ht="19.5" customHeight="1" x14ac:dyDescent="0.25"/>
    <row r="83" spans="10:13" ht="19.5" customHeight="1" x14ac:dyDescent="0.25">
      <c r="J83" s="20"/>
      <c r="K83" s="20"/>
      <c r="L83" s="20"/>
      <c r="M83" s="20"/>
    </row>
    <row r="84" spans="10:13" ht="19.5" customHeight="1" x14ac:dyDescent="0.25">
      <c r="J84" s="20"/>
      <c r="K84" s="20"/>
      <c r="L84" s="20"/>
      <c r="M84" s="20"/>
    </row>
    <row r="85" spans="10:13" ht="19.5" customHeight="1" x14ac:dyDescent="0.25">
      <c r="J85" s="20"/>
      <c r="K85" s="20"/>
      <c r="L85" s="20"/>
      <c r="M85" s="20"/>
    </row>
    <row r="86" spans="10:13" ht="19.5" customHeight="1" x14ac:dyDescent="0.25">
      <c r="J86" s="20"/>
      <c r="K86" s="20"/>
      <c r="L86" s="20"/>
      <c r="M86" s="20"/>
    </row>
    <row r="87" spans="10:13" ht="19.5" customHeight="1" x14ac:dyDescent="0.25">
      <c r="J87" s="20"/>
      <c r="K87" s="20"/>
      <c r="L87" s="20"/>
      <c r="M87" s="20"/>
    </row>
    <row r="88" spans="10:13" ht="19.5" customHeight="1" x14ac:dyDescent="0.25">
      <c r="J88" s="20"/>
      <c r="K88" s="20"/>
      <c r="L88" s="20"/>
      <c r="M88" s="20"/>
    </row>
    <row r="89" spans="10:13" ht="19.5" customHeight="1" x14ac:dyDescent="0.25">
      <c r="J89" s="20"/>
      <c r="K89" s="20"/>
      <c r="L89" s="20"/>
      <c r="M89" s="20"/>
    </row>
    <row r="90" spans="10:13" ht="19.5" customHeight="1" x14ac:dyDescent="0.25">
      <c r="J90" s="20"/>
      <c r="K90" s="20"/>
      <c r="L90" s="20"/>
      <c r="M90" s="20"/>
    </row>
    <row r="91" spans="10:13" ht="19.5" customHeight="1" x14ac:dyDescent="0.25">
      <c r="J91" s="20"/>
      <c r="K91" s="20"/>
      <c r="L91" s="20"/>
      <c r="M91" s="20"/>
    </row>
    <row r="92" spans="10:13" ht="19.5" customHeight="1" x14ac:dyDescent="0.25">
      <c r="J92" s="20"/>
      <c r="K92" s="20"/>
      <c r="L92" s="20"/>
      <c r="M92" s="20"/>
    </row>
    <row r="93" spans="10:13" ht="19.5" customHeight="1" x14ac:dyDescent="0.25">
      <c r="J93" s="20"/>
      <c r="K93" s="20"/>
      <c r="L93" s="20"/>
      <c r="M93" s="20"/>
    </row>
    <row r="94" spans="10:13" ht="19.5" customHeight="1" x14ac:dyDescent="0.25">
      <c r="J94" s="20"/>
      <c r="K94" s="20"/>
      <c r="L94" s="20"/>
      <c r="M94" s="20"/>
    </row>
    <row r="95" spans="10:13" ht="19.5" customHeight="1" x14ac:dyDescent="0.25">
      <c r="J95" s="20"/>
      <c r="K95" s="20"/>
      <c r="L95" s="20"/>
      <c r="M95" s="20"/>
    </row>
    <row r="96" spans="10:13" ht="19.5" customHeight="1" x14ac:dyDescent="0.25">
      <c r="J96" s="20"/>
      <c r="K96" s="20"/>
      <c r="L96" s="20"/>
      <c r="M96" s="20"/>
    </row>
    <row r="97" spans="10:13" ht="19.5" customHeight="1" x14ac:dyDescent="0.25">
      <c r="J97" s="20"/>
      <c r="K97" s="20"/>
      <c r="L97" s="20"/>
      <c r="M97" s="20"/>
    </row>
    <row r="98" spans="10:13" ht="19.5" customHeight="1" x14ac:dyDescent="0.25">
      <c r="J98" s="20"/>
      <c r="K98" s="20"/>
      <c r="L98" s="20"/>
      <c r="M98" s="20"/>
    </row>
    <row r="99" spans="10:13" ht="19.5" customHeight="1" x14ac:dyDescent="0.25">
      <c r="J99" s="20"/>
      <c r="K99" s="20"/>
      <c r="L99" s="20"/>
      <c r="M99" s="20"/>
    </row>
    <row r="100" spans="10:13" ht="19.5" customHeight="1" x14ac:dyDescent="0.25">
      <c r="J100" s="20"/>
      <c r="K100" s="20"/>
      <c r="L100" s="20"/>
      <c r="M100" s="20"/>
    </row>
    <row r="101" spans="10:13" ht="19.5" customHeight="1" x14ac:dyDescent="0.25">
      <c r="J101" s="20"/>
      <c r="K101" s="20"/>
      <c r="L101" s="20"/>
      <c r="M101" s="20"/>
    </row>
    <row r="102" spans="10:13" ht="19.5" customHeight="1" x14ac:dyDescent="0.25">
      <c r="J102" s="20"/>
      <c r="K102" s="20"/>
      <c r="L102" s="20"/>
      <c r="M102" s="20"/>
    </row>
    <row r="103" spans="10:13" ht="19.5" customHeight="1" x14ac:dyDescent="0.25">
      <c r="J103" s="20"/>
      <c r="K103" s="20"/>
      <c r="L103" s="20"/>
      <c r="M103" s="20"/>
    </row>
    <row r="104" spans="10:13" ht="19.5" customHeight="1" x14ac:dyDescent="0.25">
      <c r="J104" s="20"/>
      <c r="K104" s="20"/>
      <c r="L104" s="20"/>
      <c r="M104" s="20"/>
    </row>
    <row r="105" spans="10:13" ht="19.5" customHeight="1" x14ac:dyDescent="0.25">
      <c r="J105" s="20"/>
      <c r="K105" s="20"/>
      <c r="L105" s="20"/>
      <c r="M105" s="20"/>
    </row>
    <row r="106" spans="10:13" ht="19.5" customHeight="1" x14ac:dyDescent="0.25">
      <c r="J106" s="20"/>
      <c r="K106" s="20"/>
      <c r="L106" s="20"/>
      <c r="M106" s="20"/>
    </row>
    <row r="107" spans="10:13" ht="19.5" customHeight="1" x14ac:dyDescent="0.25">
      <c r="J107" s="20"/>
      <c r="K107" s="20"/>
      <c r="L107" s="20"/>
      <c r="M107" s="20"/>
    </row>
    <row r="108" spans="10:13" ht="19.5" customHeight="1" x14ac:dyDescent="0.25">
      <c r="J108" s="20"/>
      <c r="K108" s="20"/>
      <c r="L108" s="20"/>
      <c r="M108" s="20"/>
    </row>
    <row r="109" spans="10:13" ht="19.5" customHeight="1" x14ac:dyDescent="0.25">
      <c r="J109" s="20"/>
      <c r="K109" s="20"/>
      <c r="L109" s="20"/>
      <c r="M109" s="20"/>
    </row>
    <row r="110" spans="10:13" ht="19.5" customHeight="1" x14ac:dyDescent="0.25">
      <c r="J110" s="20"/>
      <c r="K110" s="20"/>
      <c r="L110" s="20"/>
      <c r="M110" s="20"/>
    </row>
    <row r="111" spans="10:13" ht="19.5" customHeight="1" x14ac:dyDescent="0.25">
      <c r="J111" s="20"/>
      <c r="K111" s="20"/>
      <c r="L111" s="20"/>
      <c r="M111" s="20"/>
    </row>
    <row r="112" spans="10:13" ht="19.5" customHeight="1" x14ac:dyDescent="0.25">
      <c r="J112" s="20"/>
      <c r="K112" s="20"/>
      <c r="L112" s="20"/>
      <c r="M112" s="20"/>
    </row>
    <row r="113" spans="10:13" ht="19.5" customHeight="1" x14ac:dyDescent="0.25">
      <c r="J113" s="20"/>
      <c r="K113" s="20"/>
      <c r="L113" s="20"/>
      <c r="M113" s="20"/>
    </row>
    <row r="114" spans="10:13" ht="19.5" customHeight="1" x14ac:dyDescent="0.25">
      <c r="J114" s="20"/>
      <c r="K114" s="20"/>
      <c r="L114" s="20"/>
      <c r="M114" s="20"/>
    </row>
    <row r="115" spans="10:13" ht="19.5" customHeight="1" x14ac:dyDescent="0.25">
      <c r="J115" s="20"/>
      <c r="K115" s="20"/>
      <c r="L115" s="20"/>
      <c r="M115" s="20"/>
    </row>
    <row r="116" spans="10:13" ht="19.5" customHeight="1" x14ac:dyDescent="0.25">
      <c r="J116" s="20"/>
      <c r="K116" s="20"/>
      <c r="L116" s="20"/>
      <c r="M116" s="20"/>
    </row>
    <row r="117" spans="10:13" ht="19.5" customHeight="1" x14ac:dyDescent="0.25">
      <c r="J117" s="20"/>
      <c r="K117" s="20"/>
      <c r="L117" s="20"/>
      <c r="M117" s="20"/>
    </row>
    <row r="118" spans="10:13" ht="19.5" customHeight="1" x14ac:dyDescent="0.25">
      <c r="J118" s="20"/>
      <c r="K118" s="20"/>
      <c r="L118" s="20"/>
      <c r="M118" s="20"/>
    </row>
    <row r="119" spans="10:13" ht="19.5" customHeight="1" x14ac:dyDescent="0.25">
      <c r="J119" s="20"/>
      <c r="K119" s="20"/>
      <c r="L119" s="20"/>
      <c r="M119" s="20"/>
    </row>
    <row r="120" spans="10:13" ht="19.5" customHeight="1" x14ac:dyDescent="0.25">
      <c r="J120" s="20"/>
      <c r="K120" s="20"/>
      <c r="L120" s="20"/>
      <c r="M120" s="20"/>
    </row>
    <row r="121" spans="10:13" ht="19.5" customHeight="1" x14ac:dyDescent="0.25">
      <c r="J121" s="20"/>
      <c r="K121" s="20"/>
      <c r="L121" s="20"/>
      <c r="M121" s="20"/>
    </row>
    <row r="122" spans="10:13" ht="19.5" customHeight="1" x14ac:dyDescent="0.25">
      <c r="J122" s="20"/>
      <c r="K122" s="20"/>
      <c r="L122" s="20"/>
      <c r="M122" s="20"/>
    </row>
    <row r="123" spans="10:13" ht="19.5" customHeight="1" x14ac:dyDescent="0.25">
      <c r="J123" s="20"/>
      <c r="K123" s="20"/>
      <c r="L123" s="20"/>
      <c r="M123" s="20"/>
    </row>
    <row r="124" spans="10:13" ht="19.5" customHeight="1" x14ac:dyDescent="0.25">
      <c r="J124" s="20"/>
      <c r="K124" s="20"/>
      <c r="L124" s="20"/>
      <c r="M124" s="20"/>
    </row>
    <row r="125" spans="10:13" ht="19.5" customHeight="1" x14ac:dyDescent="0.25">
      <c r="J125" s="20"/>
      <c r="K125" s="20"/>
      <c r="L125" s="20"/>
      <c r="M125" s="20"/>
    </row>
    <row r="126" spans="10:13" ht="19.5" customHeight="1" x14ac:dyDescent="0.25">
      <c r="J126" s="20"/>
      <c r="K126" s="20"/>
      <c r="L126" s="20"/>
      <c r="M126" s="20"/>
    </row>
    <row r="127" spans="10:13" ht="19.5" customHeight="1" x14ac:dyDescent="0.25">
      <c r="J127" s="20"/>
      <c r="K127" s="20"/>
      <c r="L127" s="20"/>
      <c r="M127" s="20"/>
    </row>
    <row r="128" spans="10:13" ht="19.5" customHeight="1" x14ac:dyDescent="0.25">
      <c r="J128" s="20"/>
      <c r="K128" s="20"/>
      <c r="L128" s="20"/>
      <c r="M128" s="20"/>
    </row>
    <row r="129" spans="10:13" ht="19.5" customHeight="1" x14ac:dyDescent="0.25">
      <c r="J129" s="20"/>
      <c r="K129" s="20"/>
      <c r="L129" s="20"/>
      <c r="M129" s="20"/>
    </row>
    <row r="130" spans="10:13" ht="19.5" customHeight="1" x14ac:dyDescent="0.25">
      <c r="J130" s="20"/>
      <c r="K130" s="20"/>
      <c r="L130" s="20"/>
      <c r="M130" s="20"/>
    </row>
    <row r="131" spans="10:13" ht="19.5" customHeight="1" x14ac:dyDescent="0.25">
      <c r="J131" s="20"/>
      <c r="K131" s="20"/>
      <c r="L131" s="20"/>
      <c r="M131" s="20"/>
    </row>
    <row r="132" spans="10:13" ht="19.5" customHeight="1" x14ac:dyDescent="0.25">
      <c r="J132" s="20"/>
      <c r="K132" s="20"/>
      <c r="L132" s="20"/>
      <c r="M132" s="20"/>
    </row>
    <row r="133" spans="10:13" ht="19.5" customHeight="1" x14ac:dyDescent="0.25">
      <c r="J133" s="20"/>
      <c r="K133" s="20"/>
      <c r="L133" s="20"/>
      <c r="M133" s="20"/>
    </row>
    <row r="134" spans="10:13" ht="19.5" customHeight="1" x14ac:dyDescent="0.25">
      <c r="J134" s="20"/>
      <c r="K134" s="20"/>
      <c r="L134" s="20"/>
      <c r="M134" s="20"/>
    </row>
    <row r="135" spans="10:13" ht="19.5" customHeight="1" x14ac:dyDescent="0.25">
      <c r="J135" s="20"/>
      <c r="K135" s="20"/>
      <c r="L135" s="20"/>
      <c r="M135" s="20"/>
    </row>
    <row r="136" spans="10:13" ht="19.5" customHeight="1" x14ac:dyDescent="0.25">
      <c r="J136" s="20"/>
      <c r="K136" s="20"/>
      <c r="L136" s="20"/>
      <c r="M136" s="20"/>
    </row>
    <row r="137" spans="10:13" ht="19.5" customHeight="1" x14ac:dyDescent="0.25">
      <c r="J137" s="20"/>
      <c r="K137" s="20"/>
      <c r="L137" s="20"/>
      <c r="M137" s="20"/>
    </row>
    <row r="138" spans="10:13" ht="19.5" customHeight="1" x14ac:dyDescent="0.25">
      <c r="J138" s="20"/>
      <c r="K138" s="20"/>
      <c r="L138" s="20"/>
      <c r="M138" s="20"/>
    </row>
    <row r="139" spans="10:13" ht="19.5" customHeight="1" x14ac:dyDescent="0.25">
      <c r="J139" s="20"/>
      <c r="K139" s="20"/>
      <c r="L139" s="20"/>
      <c r="M139" s="20"/>
    </row>
    <row r="140" spans="10:13" ht="19.5" customHeight="1" x14ac:dyDescent="0.25">
      <c r="J140" s="20"/>
      <c r="K140" s="20"/>
      <c r="L140" s="20"/>
      <c r="M140" s="20"/>
    </row>
    <row r="141" spans="10:13" ht="19.5" customHeight="1" x14ac:dyDescent="0.25">
      <c r="J141" s="20"/>
      <c r="K141" s="20"/>
      <c r="L141" s="20"/>
      <c r="M141" s="20"/>
    </row>
    <row r="142" spans="10:13" ht="19.5" customHeight="1" x14ac:dyDescent="0.25">
      <c r="J142" s="20"/>
      <c r="K142" s="20"/>
      <c r="L142" s="20"/>
      <c r="M142" s="20"/>
    </row>
    <row r="143" spans="10:13" ht="19.5" customHeight="1" x14ac:dyDescent="0.25">
      <c r="J143" s="20"/>
      <c r="K143" s="20"/>
      <c r="L143" s="20"/>
      <c r="M143" s="20"/>
    </row>
    <row r="144" spans="10:13" ht="19.5" customHeight="1" x14ac:dyDescent="0.25">
      <c r="J144" s="20"/>
      <c r="K144" s="20"/>
      <c r="L144" s="20"/>
      <c r="M144" s="20"/>
    </row>
    <row r="145" spans="10:13" ht="19.5" customHeight="1" x14ac:dyDescent="0.25">
      <c r="J145" s="20"/>
      <c r="K145" s="20"/>
      <c r="L145" s="20"/>
      <c r="M145" s="20"/>
    </row>
    <row r="146" spans="10:13" ht="19.5" customHeight="1" x14ac:dyDescent="0.25">
      <c r="J146" s="20"/>
      <c r="K146" s="20"/>
      <c r="L146" s="20"/>
      <c r="M146" s="20"/>
    </row>
    <row r="147" spans="10:13" ht="19.5" customHeight="1" x14ac:dyDescent="0.25">
      <c r="J147" s="20"/>
      <c r="K147" s="20"/>
      <c r="L147" s="20"/>
      <c r="M147" s="20"/>
    </row>
    <row r="148" spans="10:13" ht="19.5" customHeight="1" x14ac:dyDescent="0.25">
      <c r="J148" s="20"/>
      <c r="K148" s="20"/>
      <c r="L148" s="20"/>
      <c r="M148" s="20"/>
    </row>
    <row r="149" spans="10:13" ht="19.5" customHeight="1" x14ac:dyDescent="0.25">
      <c r="J149" s="20"/>
      <c r="K149" s="20"/>
      <c r="L149" s="20"/>
      <c r="M149" s="20"/>
    </row>
    <row r="150" spans="10:13" ht="19.5" customHeight="1" x14ac:dyDescent="0.25">
      <c r="J150" s="20"/>
      <c r="K150" s="20"/>
      <c r="L150" s="20"/>
      <c r="M150" s="20"/>
    </row>
    <row r="151" spans="10:13" ht="19.5" customHeight="1" x14ac:dyDescent="0.25">
      <c r="J151" s="20"/>
      <c r="K151" s="20"/>
      <c r="L151" s="20"/>
      <c r="M151" s="20"/>
    </row>
    <row r="152" spans="10:13" ht="19.5" customHeight="1" x14ac:dyDescent="0.25">
      <c r="J152" s="20"/>
      <c r="K152" s="20"/>
      <c r="L152" s="20"/>
      <c r="M152" s="20"/>
    </row>
    <row r="153" spans="10:13" ht="19.5" customHeight="1" x14ac:dyDescent="0.25">
      <c r="J153" s="20"/>
      <c r="K153" s="20"/>
      <c r="L153" s="20"/>
      <c r="M153" s="20"/>
    </row>
    <row r="154" spans="10:13" ht="19.5" customHeight="1" x14ac:dyDescent="0.25">
      <c r="J154" s="20"/>
      <c r="K154" s="20"/>
      <c r="L154" s="20"/>
      <c r="M154" s="20"/>
    </row>
    <row r="155" spans="10:13" ht="19.5" customHeight="1" x14ac:dyDescent="0.25">
      <c r="J155" s="20"/>
      <c r="K155" s="20"/>
      <c r="L155" s="20"/>
      <c r="M155" s="20"/>
    </row>
    <row r="156" spans="10:13" ht="19.5" customHeight="1" x14ac:dyDescent="0.25">
      <c r="J156" s="20"/>
      <c r="K156" s="20"/>
      <c r="L156" s="20"/>
      <c r="M156" s="20"/>
    </row>
    <row r="157" spans="10:13" ht="19.5" customHeight="1" x14ac:dyDescent="0.25">
      <c r="J157" s="20"/>
      <c r="K157" s="20"/>
      <c r="L157" s="20"/>
      <c r="M157" s="20"/>
    </row>
    <row r="158" spans="10:13" ht="19.5" customHeight="1" x14ac:dyDescent="0.25">
      <c r="J158" s="20"/>
      <c r="K158" s="20"/>
      <c r="L158" s="20"/>
      <c r="M158" s="20"/>
    </row>
    <row r="159" spans="10:13" ht="19.5" customHeight="1" x14ac:dyDescent="0.25">
      <c r="J159" s="20"/>
      <c r="K159" s="20"/>
      <c r="L159" s="20"/>
      <c r="M159" s="20"/>
    </row>
    <row r="160" spans="10:13" ht="19.5" customHeight="1" x14ac:dyDescent="0.25">
      <c r="J160" s="20"/>
      <c r="K160" s="20"/>
      <c r="L160" s="20"/>
      <c r="M160" s="20"/>
    </row>
    <row r="161" spans="10:13" ht="19.5" customHeight="1" x14ac:dyDescent="0.25">
      <c r="J161" s="20"/>
      <c r="K161" s="20"/>
      <c r="L161" s="20"/>
      <c r="M161" s="20"/>
    </row>
    <row r="162" spans="10:13" ht="19.5" customHeight="1" x14ac:dyDescent="0.25">
      <c r="J162" s="20"/>
      <c r="K162" s="20"/>
      <c r="L162" s="20"/>
      <c r="M162" s="20"/>
    </row>
    <row r="163" spans="10:13" ht="19.5" customHeight="1" x14ac:dyDescent="0.25">
      <c r="J163" s="20"/>
      <c r="K163" s="20"/>
      <c r="L163" s="20"/>
      <c r="M163" s="20"/>
    </row>
    <row r="164" spans="10:13" ht="19.5" customHeight="1" x14ac:dyDescent="0.25">
      <c r="J164" s="20"/>
      <c r="K164" s="20"/>
      <c r="L164" s="20"/>
      <c r="M164" s="20"/>
    </row>
    <row r="165" spans="10:13" ht="19.5" customHeight="1" x14ac:dyDescent="0.25">
      <c r="J165" s="20"/>
      <c r="K165" s="20"/>
      <c r="L165" s="20"/>
      <c r="M165" s="20"/>
    </row>
    <row r="166" spans="10:13" ht="19.5" customHeight="1" x14ac:dyDescent="0.25">
      <c r="J166" s="20"/>
      <c r="K166" s="20"/>
      <c r="L166" s="20"/>
      <c r="M166" s="20"/>
    </row>
    <row r="167" spans="10:13" ht="19.5" customHeight="1" x14ac:dyDescent="0.25">
      <c r="J167" s="20"/>
      <c r="K167" s="20"/>
      <c r="L167" s="20"/>
      <c r="M167" s="20"/>
    </row>
    <row r="168" spans="10:13" ht="19.5" customHeight="1" x14ac:dyDescent="0.25">
      <c r="J168" s="20"/>
      <c r="K168" s="20"/>
      <c r="L168" s="20"/>
      <c r="M168" s="20"/>
    </row>
    <row r="169" spans="10:13" ht="19.5" customHeight="1" x14ac:dyDescent="0.25">
      <c r="J169" s="20"/>
      <c r="K169" s="20"/>
      <c r="L169" s="20"/>
      <c r="M169" s="20"/>
    </row>
    <row r="170" spans="10:13" ht="19.5" customHeight="1" x14ac:dyDescent="0.25">
      <c r="J170" s="20"/>
      <c r="K170" s="20"/>
      <c r="L170" s="20"/>
      <c r="M170" s="20"/>
    </row>
    <row r="171" spans="10:13" ht="19.5" customHeight="1" x14ac:dyDescent="0.25">
      <c r="J171" s="20"/>
      <c r="K171" s="20"/>
      <c r="L171" s="20"/>
      <c r="M171" s="20"/>
    </row>
    <row r="172" spans="10:13" ht="19.5" customHeight="1" x14ac:dyDescent="0.25">
      <c r="J172" s="20"/>
      <c r="K172" s="20"/>
      <c r="L172" s="20"/>
      <c r="M172" s="20"/>
    </row>
    <row r="173" spans="10:13" ht="19.5" customHeight="1" x14ac:dyDescent="0.25">
      <c r="J173" s="20"/>
      <c r="K173" s="20"/>
      <c r="L173" s="20"/>
      <c r="M173" s="20"/>
    </row>
    <row r="174" spans="10:13" ht="19.5" customHeight="1" x14ac:dyDescent="0.25">
      <c r="J174" s="20"/>
      <c r="K174" s="20"/>
      <c r="L174" s="20"/>
      <c r="M174" s="20"/>
    </row>
    <row r="175" spans="10:13" ht="19.5" customHeight="1" x14ac:dyDescent="0.25">
      <c r="J175" s="20"/>
      <c r="K175" s="20"/>
      <c r="L175" s="20"/>
      <c r="M175" s="20"/>
    </row>
    <row r="176" spans="10:13" ht="19.5" customHeight="1" x14ac:dyDescent="0.25">
      <c r="J176" s="20"/>
      <c r="K176" s="20"/>
      <c r="L176" s="20"/>
      <c r="M176" s="20"/>
    </row>
    <row r="177" spans="10:13" ht="19.5" customHeight="1" x14ac:dyDescent="0.25">
      <c r="J177" s="20"/>
      <c r="K177" s="20"/>
      <c r="L177" s="20"/>
      <c r="M177" s="20"/>
    </row>
    <row r="178" spans="10:13" ht="19.5" customHeight="1" x14ac:dyDescent="0.25">
      <c r="J178" s="20"/>
      <c r="K178" s="20"/>
      <c r="L178" s="20"/>
      <c r="M178" s="20"/>
    </row>
    <row r="179" spans="10:13" ht="19.5" customHeight="1" x14ac:dyDescent="0.25">
      <c r="J179" s="20"/>
      <c r="K179" s="20"/>
      <c r="L179" s="20"/>
      <c r="M179" s="20"/>
    </row>
    <row r="180" spans="10:13" ht="19.5" customHeight="1" x14ac:dyDescent="0.25">
      <c r="J180" s="20"/>
      <c r="K180" s="20"/>
      <c r="L180" s="20"/>
      <c r="M180" s="20"/>
    </row>
    <row r="181" spans="10:13" ht="19.5" customHeight="1" x14ac:dyDescent="0.25">
      <c r="J181" s="20"/>
      <c r="K181" s="20"/>
      <c r="L181" s="20"/>
      <c r="M181" s="20"/>
    </row>
    <row r="182" spans="10:13" ht="19.5" customHeight="1" x14ac:dyDescent="0.25">
      <c r="J182" s="20"/>
      <c r="K182" s="20"/>
      <c r="L182" s="20"/>
      <c r="M182" s="20"/>
    </row>
    <row r="183" spans="10:13" ht="19.5" customHeight="1" x14ac:dyDescent="0.25">
      <c r="J183" s="20"/>
      <c r="K183" s="20"/>
      <c r="L183" s="20"/>
      <c r="M183" s="20"/>
    </row>
    <row r="184" spans="10:13" ht="19.5" customHeight="1" x14ac:dyDescent="0.25">
      <c r="J184" s="20"/>
      <c r="K184" s="20"/>
      <c r="L184" s="20"/>
      <c r="M184" s="20"/>
    </row>
    <row r="185" spans="10:13" ht="19.5" customHeight="1" x14ac:dyDescent="0.25">
      <c r="J185" s="20"/>
      <c r="K185" s="20"/>
      <c r="L185" s="20"/>
      <c r="M185" s="20"/>
    </row>
    <row r="186" spans="10:13" ht="19.5" customHeight="1" x14ac:dyDescent="0.25">
      <c r="J186" s="20"/>
      <c r="K186" s="20"/>
      <c r="L186" s="20"/>
      <c r="M186" s="20"/>
    </row>
    <row r="187" spans="10:13" ht="19.5" customHeight="1" x14ac:dyDescent="0.25">
      <c r="J187" s="20"/>
      <c r="K187" s="20"/>
      <c r="L187" s="20"/>
      <c r="M187" s="20"/>
    </row>
    <row r="188" spans="10:13" ht="19.5" customHeight="1" x14ac:dyDescent="0.25">
      <c r="J188" s="20"/>
      <c r="K188" s="20"/>
      <c r="L188" s="20"/>
      <c r="M188" s="20"/>
    </row>
    <row r="189" spans="10:13" ht="19.5" customHeight="1" x14ac:dyDescent="0.25">
      <c r="J189" s="20"/>
      <c r="K189" s="20"/>
      <c r="L189" s="20"/>
      <c r="M189" s="20"/>
    </row>
    <row r="190" spans="10:13" ht="19.5" customHeight="1" x14ac:dyDescent="0.25">
      <c r="J190" s="20"/>
      <c r="K190" s="20"/>
      <c r="L190" s="20"/>
      <c r="M190" s="20"/>
    </row>
    <row r="191" spans="10:13" ht="19.5" customHeight="1" x14ac:dyDescent="0.25">
      <c r="J191" s="20"/>
      <c r="K191" s="20"/>
      <c r="L191" s="20"/>
      <c r="M191" s="20"/>
    </row>
    <row r="192" spans="10:13" ht="19.5" customHeight="1" x14ac:dyDescent="0.25">
      <c r="J192" s="20"/>
      <c r="K192" s="20"/>
      <c r="L192" s="20"/>
      <c r="M192" s="20"/>
    </row>
    <row r="193" spans="10:13" ht="19.5" customHeight="1" x14ac:dyDescent="0.25">
      <c r="J193" s="20"/>
      <c r="K193" s="20"/>
      <c r="L193" s="20"/>
      <c r="M193" s="20"/>
    </row>
    <row r="194" spans="10:13" ht="19.5" customHeight="1" x14ac:dyDescent="0.25">
      <c r="J194" s="20"/>
      <c r="K194" s="20"/>
      <c r="L194" s="20"/>
      <c r="M194" s="20"/>
    </row>
    <row r="195" spans="10:13" ht="19.5" customHeight="1" x14ac:dyDescent="0.25">
      <c r="J195" s="20"/>
      <c r="K195" s="20"/>
      <c r="L195" s="20"/>
      <c r="M195" s="20"/>
    </row>
    <row r="196" spans="10:13" ht="19.5" customHeight="1" x14ac:dyDescent="0.25">
      <c r="J196" s="20"/>
      <c r="K196" s="20"/>
      <c r="L196" s="20"/>
      <c r="M196" s="20"/>
    </row>
    <row r="197" spans="10:13" ht="19.5" customHeight="1" x14ac:dyDescent="0.25">
      <c r="J197" s="20"/>
      <c r="K197" s="20"/>
      <c r="L197" s="20"/>
      <c r="M197" s="20"/>
    </row>
    <row r="198" spans="10:13" ht="19.5" customHeight="1" x14ac:dyDescent="0.25">
      <c r="J198" s="20"/>
      <c r="K198" s="20"/>
      <c r="L198" s="20"/>
      <c r="M198" s="20"/>
    </row>
    <row r="199" spans="10:13" ht="19.5" customHeight="1" x14ac:dyDescent="0.25">
      <c r="J199" s="20"/>
      <c r="K199" s="20"/>
      <c r="L199" s="20"/>
      <c r="M199" s="20"/>
    </row>
    <row r="200" spans="10:13" ht="19.5" customHeight="1" x14ac:dyDescent="0.25">
      <c r="J200" s="20"/>
      <c r="K200" s="20"/>
      <c r="L200" s="20"/>
      <c r="M200" s="20"/>
    </row>
    <row r="201" spans="10:13" ht="19.5" customHeight="1" x14ac:dyDescent="0.25">
      <c r="J201" s="20"/>
      <c r="K201" s="20"/>
      <c r="L201" s="20"/>
      <c r="M201" s="20"/>
    </row>
    <row r="202" spans="10:13" ht="19.5" customHeight="1" x14ac:dyDescent="0.25">
      <c r="J202" s="20"/>
      <c r="K202" s="20"/>
      <c r="L202" s="20"/>
      <c r="M202" s="20"/>
    </row>
    <row r="203" spans="10:13" ht="19.5" customHeight="1" x14ac:dyDescent="0.25">
      <c r="J203" s="20"/>
      <c r="K203" s="20"/>
      <c r="L203" s="20"/>
      <c r="M203" s="20"/>
    </row>
    <row r="204" spans="10:13" ht="19.5" customHeight="1" x14ac:dyDescent="0.25">
      <c r="J204" s="20"/>
      <c r="K204" s="20"/>
      <c r="L204" s="20"/>
      <c r="M204" s="20"/>
    </row>
    <row r="205" spans="10:13" ht="19.5" customHeight="1" x14ac:dyDescent="0.25">
      <c r="J205" s="20"/>
      <c r="K205" s="20"/>
      <c r="L205" s="20"/>
      <c r="M205" s="20"/>
    </row>
    <row r="206" spans="10:13" ht="19.5" customHeight="1" x14ac:dyDescent="0.25">
      <c r="J206" s="20"/>
      <c r="K206" s="20"/>
      <c r="L206" s="20"/>
      <c r="M206" s="20"/>
    </row>
    <row r="207" spans="10:13" ht="19.5" customHeight="1" x14ac:dyDescent="0.25">
      <c r="J207" s="20"/>
      <c r="K207" s="20"/>
      <c r="L207" s="20"/>
      <c r="M207" s="20"/>
    </row>
    <row r="208" spans="10:13" ht="19.5" customHeight="1" x14ac:dyDescent="0.25">
      <c r="J208" s="20"/>
      <c r="K208" s="20"/>
      <c r="L208" s="20"/>
      <c r="M208" s="20"/>
    </row>
    <row r="209" spans="10:13" ht="19.5" customHeight="1" x14ac:dyDescent="0.25">
      <c r="J209" s="20"/>
      <c r="K209" s="20"/>
      <c r="L209" s="20"/>
      <c r="M209" s="20"/>
    </row>
    <row r="210" spans="10:13" ht="19.5" customHeight="1" x14ac:dyDescent="0.25">
      <c r="J210" s="20"/>
      <c r="K210" s="20"/>
      <c r="L210" s="20"/>
      <c r="M210" s="20"/>
    </row>
    <row r="211" spans="10:13" ht="19.5" customHeight="1" x14ac:dyDescent="0.25">
      <c r="J211" s="20"/>
      <c r="K211" s="20"/>
      <c r="L211" s="20"/>
      <c r="M211" s="20"/>
    </row>
    <row r="212" spans="10:13" ht="19.5" customHeight="1" x14ac:dyDescent="0.25">
      <c r="J212" s="20"/>
      <c r="K212" s="20"/>
      <c r="L212" s="20"/>
      <c r="M212" s="20"/>
    </row>
    <row r="213" spans="10:13" ht="19.5" customHeight="1" x14ac:dyDescent="0.25">
      <c r="J213" s="20"/>
      <c r="K213" s="20"/>
      <c r="L213" s="20"/>
      <c r="M213" s="20"/>
    </row>
    <row r="214" spans="10:13" ht="19.5" customHeight="1" x14ac:dyDescent="0.25">
      <c r="J214" s="20"/>
      <c r="K214" s="20"/>
      <c r="L214" s="20"/>
      <c r="M214" s="20"/>
    </row>
    <row r="215" spans="10:13" ht="19.5" customHeight="1" x14ac:dyDescent="0.25">
      <c r="J215" s="20"/>
      <c r="K215" s="20"/>
      <c r="L215" s="20"/>
      <c r="M215" s="20"/>
    </row>
    <row r="216" spans="10:13" ht="19.5" customHeight="1" x14ac:dyDescent="0.25">
      <c r="J216" s="20"/>
      <c r="K216" s="20"/>
      <c r="L216" s="20"/>
      <c r="M216" s="20"/>
    </row>
    <row r="217" spans="10:13" ht="19.5" customHeight="1" x14ac:dyDescent="0.25">
      <c r="J217" s="20"/>
      <c r="K217" s="20"/>
      <c r="L217" s="20"/>
      <c r="M217" s="20"/>
    </row>
    <row r="218" spans="10:13" ht="19.5" customHeight="1" x14ac:dyDescent="0.25">
      <c r="J218" s="20"/>
      <c r="K218" s="20"/>
      <c r="L218" s="20"/>
      <c r="M218" s="20"/>
    </row>
    <row r="219" spans="10:13" ht="19.5" customHeight="1" x14ac:dyDescent="0.25">
      <c r="J219" s="20"/>
      <c r="K219" s="20"/>
      <c r="L219" s="20"/>
      <c r="M219" s="20"/>
    </row>
    <row r="220" spans="10:13" ht="19.5" customHeight="1" x14ac:dyDescent="0.25">
      <c r="J220" s="20"/>
      <c r="K220" s="20"/>
      <c r="L220" s="20"/>
      <c r="M220" s="20"/>
    </row>
    <row r="221" spans="10:13" ht="19.5" customHeight="1" x14ac:dyDescent="0.25">
      <c r="J221" s="20"/>
      <c r="K221" s="20"/>
      <c r="L221" s="20"/>
      <c r="M221" s="20"/>
    </row>
    <row r="222" spans="10:13" ht="19.5" customHeight="1" x14ac:dyDescent="0.25">
      <c r="J222" s="20"/>
      <c r="K222" s="20"/>
      <c r="L222" s="20"/>
      <c r="M222" s="20"/>
    </row>
    <row r="223" spans="10:13" ht="19.5" customHeight="1" x14ac:dyDescent="0.25">
      <c r="J223" s="20"/>
      <c r="K223" s="20"/>
      <c r="L223" s="20"/>
      <c r="M223" s="20"/>
    </row>
    <row r="224" spans="10:13" ht="19.5" customHeight="1" x14ac:dyDescent="0.25">
      <c r="J224" s="20"/>
      <c r="K224" s="20"/>
      <c r="L224" s="20"/>
      <c r="M224" s="20"/>
    </row>
    <row r="225" spans="10:13" ht="19.5" customHeight="1" x14ac:dyDescent="0.25">
      <c r="J225" s="20"/>
      <c r="K225" s="20"/>
      <c r="L225" s="20"/>
      <c r="M225" s="20"/>
    </row>
    <row r="226" spans="10:13" ht="19.5" customHeight="1" x14ac:dyDescent="0.25">
      <c r="J226" s="20"/>
      <c r="K226" s="20"/>
      <c r="L226" s="20"/>
      <c r="M226" s="20"/>
    </row>
    <row r="227" spans="10:13" ht="19.5" customHeight="1" x14ac:dyDescent="0.25">
      <c r="J227" s="20"/>
      <c r="K227" s="20"/>
      <c r="L227" s="20"/>
      <c r="M227" s="20"/>
    </row>
    <row r="228" spans="10:13" ht="19.5" customHeight="1" x14ac:dyDescent="0.25">
      <c r="J228" s="20"/>
      <c r="K228" s="20"/>
      <c r="L228" s="20"/>
      <c r="M228" s="20"/>
    </row>
    <row r="229" spans="10:13" ht="19.5" customHeight="1" x14ac:dyDescent="0.25">
      <c r="J229" s="20"/>
      <c r="K229" s="20"/>
      <c r="L229" s="20"/>
      <c r="M229" s="20"/>
    </row>
    <row r="230" spans="10:13" ht="19.5" customHeight="1" x14ac:dyDescent="0.25">
      <c r="J230" s="20"/>
      <c r="K230" s="20"/>
      <c r="L230" s="20"/>
      <c r="M230" s="20"/>
    </row>
    <row r="231" spans="10:13" ht="19.5" customHeight="1" x14ac:dyDescent="0.25">
      <c r="J231" s="20"/>
      <c r="K231" s="20"/>
      <c r="L231" s="20"/>
      <c r="M231" s="20"/>
    </row>
    <row r="232" spans="10:13" ht="19.5" customHeight="1" x14ac:dyDescent="0.25">
      <c r="J232" s="20"/>
      <c r="K232" s="20"/>
      <c r="L232" s="20"/>
      <c r="M232" s="20"/>
    </row>
    <row r="233" spans="10:13" ht="19.5" customHeight="1" x14ac:dyDescent="0.25">
      <c r="J233" s="20"/>
      <c r="K233" s="20"/>
      <c r="L233" s="20"/>
      <c r="M233" s="20"/>
    </row>
    <row r="234" spans="10:13" ht="19.5" customHeight="1" x14ac:dyDescent="0.25">
      <c r="J234" s="20"/>
      <c r="K234" s="20"/>
      <c r="L234" s="20"/>
      <c r="M234" s="20"/>
    </row>
    <row r="235" spans="10:13" ht="19.5" customHeight="1" x14ac:dyDescent="0.25">
      <c r="J235" s="20"/>
      <c r="K235" s="20"/>
      <c r="L235" s="20"/>
      <c r="M235" s="20"/>
    </row>
    <row r="236" spans="10:13" ht="19.5" customHeight="1" x14ac:dyDescent="0.25">
      <c r="J236" s="20"/>
      <c r="K236" s="20"/>
      <c r="L236" s="20"/>
      <c r="M236" s="20"/>
    </row>
    <row r="237" spans="10:13" ht="19.5" customHeight="1" x14ac:dyDescent="0.25">
      <c r="J237" s="20"/>
      <c r="K237" s="20"/>
      <c r="L237" s="20"/>
      <c r="M237" s="20"/>
    </row>
    <row r="238" spans="10:13" ht="19.5" customHeight="1" x14ac:dyDescent="0.25">
      <c r="J238" s="20"/>
      <c r="K238" s="20"/>
      <c r="L238" s="20"/>
      <c r="M238" s="20"/>
    </row>
    <row r="239" spans="10:13" ht="19.5" customHeight="1" x14ac:dyDescent="0.25">
      <c r="J239" s="20"/>
      <c r="K239" s="20"/>
      <c r="L239" s="20"/>
      <c r="M239" s="20"/>
    </row>
    <row r="240" spans="10:13" ht="19.5" customHeight="1" x14ac:dyDescent="0.25">
      <c r="J240" s="20"/>
      <c r="K240" s="20"/>
      <c r="L240" s="20"/>
      <c r="M240" s="20"/>
    </row>
    <row r="241" spans="10:13" ht="19.5" customHeight="1" x14ac:dyDescent="0.25">
      <c r="J241" s="20"/>
      <c r="K241" s="20"/>
      <c r="L241" s="20"/>
      <c r="M241" s="20"/>
    </row>
    <row r="242" spans="10:13" ht="19.5" customHeight="1" x14ac:dyDescent="0.25">
      <c r="J242" s="20"/>
      <c r="K242" s="20"/>
      <c r="L242" s="20"/>
      <c r="M242" s="20"/>
    </row>
  </sheetData>
  <sheetProtection algorithmName="SHA-512" hashValue="d0pViETN+m0xoSA0aYw8b/CZPz4mknz/JMpPddkyi0c0tFjNfG2vNTayy4/yIHSrZm8e5fXmQmY9V+XduC52SA==" saltValue="7BIcKCvn0K1Yoo0Qc4waXA==" spinCount="100000" sheet="1" objects="1" scenarios="1"/>
  <mergeCells count="3">
    <mergeCell ref="A1:B1"/>
    <mergeCell ref="C1:F1"/>
    <mergeCell ref="G1:J1"/>
  </mergeCells>
  <conditionalFormatting sqref="A1:A42">
    <cfRule type="containsText" dxfId="49" priority="1" operator="containsText" text="Change">
      <formula>NOT(ISERROR(SEARCH(("Change"),(A1957))))</formula>
    </cfRule>
  </conditionalFormatting>
  <conditionalFormatting sqref="A1:A42">
    <cfRule type="containsText" dxfId="48" priority="2" operator="containsText" text="delete">
      <formula>NOT(ISERROR(SEARCH(("delete"),(A1957))))</formula>
    </cfRule>
  </conditionalFormatting>
  <conditionalFormatting sqref="A1:A42">
    <cfRule type="containsText" dxfId="47" priority="3" operator="containsText" text="ADD">
      <formula>NOT(ISERROR(SEARCH(("ADD"),(A1957))))</formula>
    </cfRule>
  </conditionalFormatting>
  <conditionalFormatting sqref="A3:I42">
    <cfRule type="expression" dxfId="46" priority="4">
      <formula>MOD(ROW(),2)=1</formula>
    </cfRule>
  </conditionalFormatting>
  <printOptions horizontalCentered="1"/>
  <pageMargins left="0.7" right="0.7" top="1.5" bottom="0.75" header="0" footer="0"/>
  <pageSetup orientation="landscape" r:id="rId1"/>
  <headerFooter>
    <oddHeader>&amp;CArizona Department of Forestry and Fire Management General Provisions Appendix E: Equipment List NWCG Engines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'Table Lists'!$B$2:$B$9</xm:f>
          </x14:formula1>
          <xm:sqref>B3:B42</xm:sqref>
        </x14:dataValidation>
        <x14:dataValidation type="list" allowBlank="1" showErrorMessage="1">
          <x14:formula1>
            <xm:f>'Table Lists'!$AB$2:$AB$4</xm:f>
          </x14:formula1>
          <xm:sqref>I3:I42</xm:sqref>
        </x14:dataValidation>
        <x14:dataValidation type="list" allowBlank="1" showErrorMessage="1">
          <x14:formula1>
            <xm:f>'Table Lists'!$AA$2:$AA$4</xm:f>
          </x14:formula1>
          <xm:sqref>H3:H42</xm:sqref>
        </x14:dataValidation>
        <x14:dataValidation type="list" allowBlank="1" showErrorMessage="1">
          <x14:formula1>
            <xm:f>'Table Lists'!$A$2:$A$5</xm:f>
          </x14:formula1>
          <xm:sqref>A3:A42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workbookViewId="0">
      <selection activeCell="N4" sqref="N3:N22"/>
    </sheetView>
  </sheetViews>
  <sheetFormatPr defaultColWidth="14.42578125" defaultRowHeight="15" customHeight="1" x14ac:dyDescent="0.25"/>
  <cols>
    <col min="1" max="1" width="7.42578125" style="75" customWidth="1"/>
    <col min="2" max="2" width="13" style="75" customWidth="1"/>
    <col min="3" max="3" width="6.140625" style="75" customWidth="1"/>
    <col min="4" max="4" width="8.85546875" style="75" customWidth="1"/>
    <col min="5" max="5" width="18.5703125" style="75" customWidth="1"/>
    <col min="6" max="6" width="8.85546875" style="75" customWidth="1"/>
    <col min="7" max="7" width="5.140625" style="75" customWidth="1"/>
    <col min="8" max="8" width="4.5703125" style="75" customWidth="1"/>
    <col min="9" max="10" width="4.28515625" style="75" customWidth="1"/>
    <col min="11" max="15" width="7.5703125" style="75" customWidth="1"/>
    <col min="16" max="35" width="8.85546875" style="75" customWidth="1"/>
    <col min="36" max="16384" width="14.42578125" style="75"/>
  </cols>
  <sheetData>
    <row r="1" spans="1:15" ht="19.5" customHeight="1" thickBot="1" x14ac:dyDescent="0.3">
      <c r="A1" s="152" t="s">
        <v>2</v>
      </c>
      <c r="B1" s="153"/>
      <c r="C1" s="154">
        <f>'Cover Page'!C3:F3</f>
        <v>0</v>
      </c>
      <c r="D1" s="139"/>
      <c r="E1" s="139"/>
      <c r="F1" s="153"/>
      <c r="G1" s="155" t="s">
        <v>31</v>
      </c>
      <c r="H1" s="156"/>
      <c r="I1" s="156"/>
      <c r="J1" s="156"/>
      <c r="K1" s="157"/>
      <c r="L1" s="21">
        <v>2020</v>
      </c>
      <c r="M1" s="158" t="s">
        <v>32</v>
      </c>
      <c r="N1" s="159"/>
      <c r="O1" s="22">
        <v>2022</v>
      </c>
    </row>
    <row r="2" spans="1:15" ht="44.25" customHeight="1" thickBot="1" x14ac:dyDescent="0.3">
      <c r="A2" s="23" t="s">
        <v>33</v>
      </c>
      <c r="B2" s="24" t="s">
        <v>34</v>
      </c>
      <c r="C2" s="24" t="s">
        <v>35</v>
      </c>
      <c r="D2" s="24" t="s">
        <v>36</v>
      </c>
      <c r="E2" s="25" t="s">
        <v>37</v>
      </c>
      <c r="F2" s="24" t="s">
        <v>38</v>
      </c>
      <c r="G2" s="24" t="s">
        <v>39</v>
      </c>
      <c r="H2" s="26" t="s">
        <v>50</v>
      </c>
      <c r="I2" s="26" t="s">
        <v>40</v>
      </c>
      <c r="J2" s="27" t="s">
        <v>41</v>
      </c>
      <c r="K2" s="28" t="s">
        <v>42</v>
      </c>
      <c r="L2" s="29" t="s">
        <v>43</v>
      </c>
      <c r="M2" s="28" t="s">
        <v>44</v>
      </c>
      <c r="N2" s="28" t="s">
        <v>51</v>
      </c>
      <c r="O2" s="28" t="s">
        <v>52</v>
      </c>
    </row>
    <row r="3" spans="1:15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9"/>
      <c r="K3" s="30" t="str">
        <f>IF(B3='Table Lists'!$B$2," ",IF(B3='Table Lists'!$G$3,'Table Lists'!$H$3,IF(B3='Table Lists'!$G$4,'Table Lists'!$H$4,IF(B3='Table Lists'!$G$5,'Table Lists'!$H$5,IF(B3='Table Lists'!$G$6,'Table Lists'!$H$6,IF(B3='Table Lists'!$G$7,'Table Lists'!$H$7,IF(B3='Table Lists'!$G$8,'Table Lists'!$H$8,IF(B3='Table Lists'!$G$9,'Table Lists'!$H$9))))))))</f>
        <v xml:space="preserve"> </v>
      </c>
      <c r="L3" s="31" t="str">
        <f>IF(B3='Table Lists'!$B$2, " ", IF($O$1-G3&gt;20,15%,0%))</f>
        <v xml:space="preserve"> </v>
      </c>
      <c r="M3" s="30" t="str">
        <f>IF(B3='Table Lists'!$B$2," ",IF(J3="YES",(K3*0.15),"$0"))</f>
        <v xml:space="preserve"> </v>
      </c>
      <c r="N3" s="18" t="str">
        <f>IF(H3=""," ",IF(H3="No"," ",IF(H3="T1",125+M3-(L3*K3),IF(H3="T2",99+M3-(L3*K3)))))</f>
        <v xml:space="preserve"> </v>
      </c>
      <c r="O3" s="30" t="str">
        <f>IF(B3='Table Lists'!$B$2, " ", K3+M3-(L3*K3))</f>
        <v xml:space="preserve"> </v>
      </c>
    </row>
    <row r="4" spans="1:15" ht="19.5" customHeight="1" x14ac:dyDescent="0.25">
      <c r="A4" s="88"/>
      <c r="B4" s="90"/>
      <c r="C4" s="90"/>
      <c r="D4" s="90"/>
      <c r="E4" s="90"/>
      <c r="F4" s="90"/>
      <c r="G4" s="90"/>
      <c r="H4" s="88"/>
      <c r="I4" s="90"/>
      <c r="J4" s="91"/>
      <c r="K4" s="18" t="str">
        <f>IF(B4='Table Lists'!$B$2," ",IF(B4='Table Lists'!$G$3,'Table Lists'!$H$3,IF(B4='Table Lists'!$G$4,'Table Lists'!$H$4,IF(B4='Table Lists'!$G$5,'Table Lists'!$H$5,IF(B4='Table Lists'!$G$6,'Table Lists'!$H$6,IF(B4='Table Lists'!$G$7,'Table Lists'!$H$7,IF(B4='Table Lists'!$G$8,'Table Lists'!$H$8,IF(B4='Table Lists'!$G$9,'Table Lists'!$H$9))))))))</f>
        <v xml:space="preserve"> </v>
      </c>
      <c r="L4" s="31" t="str">
        <f>IF(B4='Table Lists'!$B$2, " ", IF($O$1-G4&gt;20,15%,0%))</f>
        <v xml:space="preserve"> </v>
      </c>
      <c r="M4" s="30" t="str">
        <f>IF(B4='Table Lists'!$B$2," ",IF(J4="YES",(K4*0.15),"$0"))</f>
        <v xml:space="preserve"> </v>
      </c>
      <c r="N4" s="18" t="str">
        <f t="shared" ref="N4:N22" si="0">IF(H4=""," ",IF(H4="No"," ",IF(H4="T1",125+M4-(L4*K4),IF(H4="T2",99+M4-(L4*K4)))))</f>
        <v xml:space="preserve"> </v>
      </c>
      <c r="O4" s="18" t="str">
        <f>IF(B4='Table Lists'!$B$2, " ", K4+M4-(L4*K4))</f>
        <v xml:space="preserve"> </v>
      </c>
    </row>
    <row r="5" spans="1:15" ht="19.5" customHeight="1" x14ac:dyDescent="0.25">
      <c r="A5" s="88"/>
      <c r="B5" s="90"/>
      <c r="C5" s="90"/>
      <c r="D5" s="90"/>
      <c r="E5" s="90"/>
      <c r="F5" s="90"/>
      <c r="G5" s="90"/>
      <c r="H5" s="88"/>
      <c r="I5" s="90"/>
      <c r="J5" s="91"/>
      <c r="K5" s="18" t="str">
        <f>IF(B5='Table Lists'!$B$2," ",IF(B5='Table Lists'!$G$3,'Table Lists'!$H$3,IF(B5='Table Lists'!$G$4,'Table Lists'!$H$4,IF(B5='Table Lists'!$G$5,'Table Lists'!$H$5,IF(B5='Table Lists'!$G$6,'Table Lists'!$H$6,IF(B5='Table Lists'!$G$7,'Table Lists'!$H$7,IF(B5='Table Lists'!$G$8,'Table Lists'!$H$8,IF(B5='Table Lists'!$G$9,'Table Lists'!$H$9))))))))</f>
        <v xml:space="preserve"> </v>
      </c>
      <c r="L5" s="31" t="str">
        <f>IF(B5='Table Lists'!$B$2, " ", IF($O$1-G5&gt;20,15%,0%))</f>
        <v xml:space="preserve"> </v>
      </c>
      <c r="M5" s="30" t="str">
        <f>IF(B5='Table Lists'!$B$2," ",IF(J5="YES",(K5*0.15),"$0"))</f>
        <v xml:space="preserve"> </v>
      </c>
      <c r="N5" s="18" t="str">
        <f t="shared" si="0"/>
        <v xml:space="preserve"> </v>
      </c>
      <c r="O5" s="18" t="str">
        <f>IF(B5='Table Lists'!$B$2, " ", K5+M5-(L5*K5))</f>
        <v xml:space="preserve"> </v>
      </c>
    </row>
    <row r="6" spans="1:15" ht="19.5" customHeight="1" x14ac:dyDescent="0.25">
      <c r="A6" s="88"/>
      <c r="B6" s="90"/>
      <c r="C6" s="90"/>
      <c r="D6" s="90"/>
      <c r="E6" s="90"/>
      <c r="F6" s="90"/>
      <c r="G6" s="90"/>
      <c r="H6" s="90"/>
      <c r="I6" s="90"/>
      <c r="J6" s="91"/>
      <c r="K6" s="18" t="str">
        <f>IF(B6='Table Lists'!$B$2," ",IF(B6='Table Lists'!$G$3,'Table Lists'!$H$3,IF(B6='Table Lists'!$G$4,'Table Lists'!$H$4,IF(B6='Table Lists'!$G$5,'Table Lists'!$H$5,IF(B6='Table Lists'!$G$6,'Table Lists'!$H$6,IF(B6='Table Lists'!$G$7,'Table Lists'!$H$7,IF(B6='Table Lists'!$G$8,'Table Lists'!$H$8,IF(B6='Table Lists'!$G$9,'Table Lists'!$H$9))))))))</f>
        <v xml:space="preserve"> </v>
      </c>
      <c r="L6" s="31" t="str">
        <f>IF(B6='Table Lists'!$B$2, " ", IF($O$1-G6&gt;20,15%,0%))</f>
        <v xml:space="preserve"> </v>
      </c>
      <c r="M6" s="30" t="str">
        <f>IF(B6='Table Lists'!$B$2," ",IF(J6="YES",(K6*0.15),"$0"))</f>
        <v xml:space="preserve"> </v>
      </c>
      <c r="N6" s="18" t="str">
        <f t="shared" si="0"/>
        <v xml:space="preserve"> </v>
      </c>
      <c r="O6" s="18" t="str">
        <f>IF(B6='Table Lists'!$B$2, " ", K6+M6-(L6*K6))</f>
        <v xml:space="preserve"> </v>
      </c>
    </row>
    <row r="7" spans="1:15" ht="19.5" customHeight="1" x14ac:dyDescent="0.25">
      <c r="A7" s="88"/>
      <c r="B7" s="90"/>
      <c r="C7" s="90"/>
      <c r="D7" s="90"/>
      <c r="E7" s="90"/>
      <c r="F7" s="90"/>
      <c r="G7" s="90"/>
      <c r="H7" s="90"/>
      <c r="I7" s="90"/>
      <c r="J7" s="91"/>
      <c r="K7" s="18" t="str">
        <f>IF(B7='Table Lists'!$B$2," ",IF(B7='Table Lists'!$G$3,'Table Lists'!$H$3,IF(B7='Table Lists'!$G$4,'Table Lists'!$H$4,IF(B7='Table Lists'!$G$5,'Table Lists'!$H$5,IF(B7='Table Lists'!$G$6,'Table Lists'!$H$6,IF(B7='Table Lists'!$G$7,'Table Lists'!$H$7,IF(B7='Table Lists'!$G$8,'Table Lists'!$H$8,IF(B7='Table Lists'!$G$9,'Table Lists'!$H$9))))))))</f>
        <v xml:space="preserve"> </v>
      </c>
      <c r="L7" s="31" t="str">
        <f>IF(B7='Table Lists'!$B$2, " ", IF($O$1-G7&gt;20,15%,0%))</f>
        <v xml:space="preserve"> </v>
      </c>
      <c r="M7" s="30" t="str">
        <f>IF(B7='Table Lists'!$B$2," ",IF(J7="YES",(K7*0.15),"$0"))</f>
        <v xml:space="preserve"> </v>
      </c>
      <c r="N7" s="18" t="str">
        <f t="shared" si="0"/>
        <v xml:space="preserve"> </v>
      </c>
      <c r="O7" s="18" t="str">
        <f>IF(B7='Table Lists'!$B$2, " ", K7+M7-(L7*K7))</f>
        <v xml:space="preserve"> </v>
      </c>
    </row>
    <row r="8" spans="1:15" ht="19.5" customHeight="1" x14ac:dyDescent="0.25">
      <c r="A8" s="88"/>
      <c r="B8" s="90"/>
      <c r="C8" s="90"/>
      <c r="D8" s="90"/>
      <c r="E8" s="90"/>
      <c r="F8" s="90"/>
      <c r="G8" s="90"/>
      <c r="H8" s="90"/>
      <c r="I8" s="90"/>
      <c r="J8" s="91"/>
      <c r="K8" s="18" t="str">
        <f>IF(B8='Table Lists'!$B$2," ",IF(B8='Table Lists'!$G$3,'Table Lists'!$H$3,IF(B8='Table Lists'!$G$4,'Table Lists'!$H$4,IF(B8='Table Lists'!$G$5,'Table Lists'!$H$5,IF(B8='Table Lists'!$G$6,'Table Lists'!$H$6,IF(B8='Table Lists'!$G$7,'Table Lists'!$H$7,IF(B8='Table Lists'!$G$8,'Table Lists'!$H$8,IF(B8='Table Lists'!$G$9,'Table Lists'!$H$9))))))))</f>
        <v xml:space="preserve"> </v>
      </c>
      <c r="L8" s="31" t="str">
        <f>IF(B8='Table Lists'!$B$2, " ", IF($O$1-G8&gt;20,15%,0%))</f>
        <v xml:space="preserve"> </v>
      </c>
      <c r="M8" s="30" t="str">
        <f>IF(B8='Table Lists'!$B$2," ",IF(J8="YES",(K8*0.15),"$0"))</f>
        <v xml:space="preserve"> </v>
      </c>
      <c r="N8" s="18" t="str">
        <f t="shared" si="0"/>
        <v xml:space="preserve"> </v>
      </c>
      <c r="O8" s="18" t="str">
        <f>IF(B8='Table Lists'!$B$2, " ", K8+M8-(L8*K8))</f>
        <v xml:space="preserve"> </v>
      </c>
    </row>
    <row r="9" spans="1:15" ht="19.5" customHeight="1" x14ac:dyDescent="0.25">
      <c r="A9" s="88"/>
      <c r="B9" s="90"/>
      <c r="C9" s="90"/>
      <c r="D9" s="90"/>
      <c r="E9" s="90"/>
      <c r="F9" s="90"/>
      <c r="G9" s="90"/>
      <c r="H9" s="90"/>
      <c r="I9" s="90"/>
      <c r="J9" s="91"/>
      <c r="K9" s="18" t="str">
        <f>IF(B9='Table Lists'!$B$2," ",IF(B9='Table Lists'!$G$3,'Table Lists'!$H$3,IF(B9='Table Lists'!$G$4,'Table Lists'!$H$4,IF(B9='Table Lists'!$G$5,'Table Lists'!$H$5,IF(B9='Table Lists'!$G$6,'Table Lists'!$H$6,IF(B9='Table Lists'!$G$7,'Table Lists'!$H$7,IF(B9='Table Lists'!$G$8,'Table Lists'!$H$8,IF(B9='Table Lists'!$G$9,'Table Lists'!$H$9))))))))</f>
        <v xml:space="preserve"> </v>
      </c>
      <c r="L9" s="31" t="str">
        <f>IF(B9='Table Lists'!$B$2, " ", IF($O$1-G9&gt;20,15%,0%))</f>
        <v xml:space="preserve"> </v>
      </c>
      <c r="M9" s="30" t="str">
        <f>IF(B9='Table Lists'!$B$2," ",IF(J9="YES",(K9*0.15),"$0"))</f>
        <v xml:space="preserve"> </v>
      </c>
      <c r="N9" s="18" t="str">
        <f t="shared" si="0"/>
        <v xml:space="preserve"> </v>
      </c>
      <c r="O9" s="18" t="str">
        <f>IF(B9='Table Lists'!$B$2, " ", K9+M9-(L9*K9))</f>
        <v xml:space="preserve"> </v>
      </c>
    </row>
    <row r="10" spans="1:15" ht="19.5" customHeight="1" x14ac:dyDescent="0.25">
      <c r="A10" s="88"/>
      <c r="B10" s="90"/>
      <c r="C10" s="90"/>
      <c r="D10" s="90"/>
      <c r="E10" s="90"/>
      <c r="F10" s="90"/>
      <c r="G10" s="90"/>
      <c r="H10" s="90"/>
      <c r="I10" s="90"/>
      <c r="J10" s="91"/>
      <c r="K10" s="18" t="str">
        <f>IF(B10='Table Lists'!$B$2," ",IF(B10='Table Lists'!$G$3,'Table Lists'!$H$3,IF(B10='Table Lists'!$G$4,'Table Lists'!$H$4,IF(B10='Table Lists'!$G$5,'Table Lists'!$H$5,IF(B10='Table Lists'!$G$6,'Table Lists'!$H$6,IF(B10='Table Lists'!$G$7,'Table Lists'!$H$7,IF(B10='Table Lists'!$G$8,'Table Lists'!$H$8,IF(B10='Table Lists'!$G$9,'Table Lists'!$H$9))))))))</f>
        <v xml:space="preserve"> </v>
      </c>
      <c r="L10" s="31" t="str">
        <f>IF(B10='Table Lists'!$B$2, " ", IF($O$1-G10&gt;20,15%,0%))</f>
        <v xml:space="preserve"> </v>
      </c>
      <c r="M10" s="30" t="str">
        <f>IF(B10='Table Lists'!$B$2," ",IF(J10="YES",(K10*0.15),"$0"))</f>
        <v xml:space="preserve"> </v>
      </c>
      <c r="N10" s="18" t="str">
        <f t="shared" si="0"/>
        <v xml:space="preserve"> </v>
      </c>
      <c r="O10" s="18" t="str">
        <f>IF(B10='Table Lists'!$B$2, " ", K10+M10-(L10*K10))</f>
        <v xml:space="preserve"> </v>
      </c>
    </row>
    <row r="11" spans="1:15" ht="19.5" customHeight="1" x14ac:dyDescent="0.25">
      <c r="A11" s="88"/>
      <c r="B11" s="90"/>
      <c r="C11" s="90"/>
      <c r="D11" s="90"/>
      <c r="E11" s="90"/>
      <c r="F11" s="90"/>
      <c r="G11" s="90"/>
      <c r="H11" s="90"/>
      <c r="I11" s="90"/>
      <c r="J11" s="91"/>
      <c r="K11" s="18" t="str">
        <f>IF(B11='Table Lists'!$B$2," ",IF(B11='Table Lists'!$G$3,'Table Lists'!$H$3,IF(B11='Table Lists'!$G$4,'Table Lists'!$H$4,IF(B11='Table Lists'!$G$5,'Table Lists'!$H$5,IF(B11='Table Lists'!$G$6,'Table Lists'!$H$6,IF(B11='Table Lists'!$G$7,'Table Lists'!$H$7,IF(B11='Table Lists'!$G$8,'Table Lists'!$H$8,IF(B11='Table Lists'!$G$9,'Table Lists'!$H$9))))))))</f>
        <v xml:space="preserve"> </v>
      </c>
      <c r="L11" s="31" t="str">
        <f>IF(B11='Table Lists'!$B$2, " ", IF($O$1-G11&gt;20,15%,0%))</f>
        <v xml:space="preserve"> </v>
      </c>
      <c r="M11" s="30" t="str">
        <f>IF(B11='Table Lists'!$B$2," ",IF(J11="YES",(K11*0.15),"$0"))</f>
        <v xml:space="preserve"> </v>
      </c>
      <c r="N11" s="18" t="str">
        <f t="shared" si="0"/>
        <v xml:space="preserve"> </v>
      </c>
      <c r="O11" s="18" t="str">
        <f>IF(B11='Table Lists'!$B$2, " ", K11+M11-(L11*K11))</f>
        <v xml:space="preserve"> </v>
      </c>
    </row>
    <row r="12" spans="1:15" ht="19.5" customHeight="1" x14ac:dyDescent="0.25">
      <c r="A12" s="88"/>
      <c r="B12" s="90"/>
      <c r="C12" s="90"/>
      <c r="D12" s="90"/>
      <c r="E12" s="90"/>
      <c r="F12" s="90"/>
      <c r="G12" s="90"/>
      <c r="H12" s="90"/>
      <c r="I12" s="90"/>
      <c r="J12" s="91"/>
      <c r="K12" s="18" t="str">
        <f>IF(B12='Table Lists'!$B$2," ",IF(B12='Table Lists'!$G$3,'Table Lists'!$H$3,IF(B12='Table Lists'!$G$4,'Table Lists'!$H$4,IF(B12='Table Lists'!$G$5,'Table Lists'!$H$5,IF(B12='Table Lists'!$G$6,'Table Lists'!$H$6,IF(B12='Table Lists'!$G$7,'Table Lists'!$H$7,IF(B12='Table Lists'!$G$8,'Table Lists'!$H$8,IF(B12='Table Lists'!$G$9,'Table Lists'!$H$9))))))))</f>
        <v xml:space="preserve"> </v>
      </c>
      <c r="L12" s="31" t="str">
        <f>IF(B12='Table Lists'!$B$2, " ", IF($O$1-G12&gt;20,15%,0%))</f>
        <v xml:space="preserve"> </v>
      </c>
      <c r="M12" s="30" t="str">
        <f>IF(B12='Table Lists'!$B$2," ",IF(J12="YES",(K12*0.15),"$0"))</f>
        <v xml:space="preserve"> </v>
      </c>
      <c r="N12" s="18" t="str">
        <f t="shared" si="0"/>
        <v xml:space="preserve"> </v>
      </c>
      <c r="O12" s="18" t="str">
        <f>IF(B12='Table Lists'!$B$2, " ", K12+M12-(L12*K12))</f>
        <v xml:space="preserve"> </v>
      </c>
    </row>
    <row r="13" spans="1:15" ht="19.5" customHeight="1" x14ac:dyDescent="0.25">
      <c r="A13" s="88"/>
      <c r="B13" s="90"/>
      <c r="C13" s="90"/>
      <c r="D13" s="90"/>
      <c r="E13" s="90"/>
      <c r="F13" s="90"/>
      <c r="G13" s="90"/>
      <c r="H13" s="90"/>
      <c r="I13" s="90"/>
      <c r="J13" s="91"/>
      <c r="K13" s="18" t="str">
        <f>IF(B13='Table Lists'!$B$2," ",IF(B13='Table Lists'!$G$3,'Table Lists'!$H$3,IF(B13='Table Lists'!$G$4,'Table Lists'!$H$4,IF(B13='Table Lists'!$G$5,'Table Lists'!$H$5,IF(B13='Table Lists'!$G$6,'Table Lists'!$H$6,IF(B13='Table Lists'!$G$7,'Table Lists'!$H$7,IF(B13='Table Lists'!$G$8,'Table Lists'!$H$8,IF(B13='Table Lists'!$G$9,'Table Lists'!$H$9))))))))</f>
        <v xml:space="preserve"> </v>
      </c>
      <c r="L13" s="31" t="str">
        <f>IF(B13='Table Lists'!$B$2, " ", IF($O$1-G13&gt;20,15%,0%))</f>
        <v xml:space="preserve"> </v>
      </c>
      <c r="M13" s="30" t="str">
        <f>IF(B13='Table Lists'!$B$2," ",IF(J13="YES",(K13*0.15),"$0"))</f>
        <v xml:space="preserve"> </v>
      </c>
      <c r="N13" s="18" t="str">
        <f t="shared" si="0"/>
        <v xml:space="preserve"> </v>
      </c>
      <c r="O13" s="18" t="str">
        <f>IF(B13='Table Lists'!$B$2, " ", K13+M13-(L13*K13))</f>
        <v xml:space="preserve"> </v>
      </c>
    </row>
    <row r="14" spans="1:15" ht="19.5" customHeight="1" x14ac:dyDescent="0.25">
      <c r="A14" s="88"/>
      <c r="B14" s="90"/>
      <c r="C14" s="90"/>
      <c r="D14" s="90"/>
      <c r="E14" s="90"/>
      <c r="F14" s="90"/>
      <c r="G14" s="90"/>
      <c r="H14" s="90"/>
      <c r="I14" s="90"/>
      <c r="J14" s="91"/>
      <c r="K14" s="18" t="str">
        <f>IF(B14='Table Lists'!$B$2," ",IF(B14='Table Lists'!$G$3,'Table Lists'!$H$3,IF(B14='Table Lists'!$G$4,'Table Lists'!$H$4,IF(B14='Table Lists'!$G$5,'Table Lists'!$H$5,IF(B14='Table Lists'!$G$6,'Table Lists'!$H$6,IF(B14='Table Lists'!$G$7,'Table Lists'!$H$7,IF(B14='Table Lists'!$G$8,'Table Lists'!$H$8,IF(B14='Table Lists'!$G$9,'Table Lists'!$H$9))))))))</f>
        <v xml:space="preserve"> </v>
      </c>
      <c r="L14" s="31" t="str">
        <f>IF(B14='Table Lists'!$B$2, " ", IF($O$1-G14&gt;20,15%,0%))</f>
        <v xml:space="preserve"> </v>
      </c>
      <c r="M14" s="30" t="str">
        <f>IF(B14='Table Lists'!$B$2," ",IF(J14="YES",(K14*0.15),"$0"))</f>
        <v xml:space="preserve"> </v>
      </c>
      <c r="N14" s="18" t="str">
        <f t="shared" si="0"/>
        <v xml:space="preserve"> </v>
      </c>
      <c r="O14" s="18" t="str">
        <f>IF(B14='Table Lists'!$B$2, " ", K14+M14-(L14*K14))</f>
        <v xml:space="preserve"> </v>
      </c>
    </row>
    <row r="15" spans="1:15" ht="19.5" customHeight="1" x14ac:dyDescent="0.25">
      <c r="A15" s="88"/>
      <c r="B15" s="90"/>
      <c r="C15" s="90"/>
      <c r="D15" s="90"/>
      <c r="E15" s="90"/>
      <c r="F15" s="90"/>
      <c r="G15" s="90"/>
      <c r="H15" s="90"/>
      <c r="I15" s="90"/>
      <c r="J15" s="91"/>
      <c r="K15" s="18" t="str">
        <f>IF(B15='Table Lists'!$B$2," ",IF(B15='Table Lists'!$G$3,'Table Lists'!$H$3,IF(B15='Table Lists'!$G$4,'Table Lists'!$H$4,IF(B15='Table Lists'!$G$5,'Table Lists'!$H$5,IF(B15='Table Lists'!$G$6,'Table Lists'!$H$6,IF(B15='Table Lists'!$G$7,'Table Lists'!$H$7,IF(B15='Table Lists'!$G$8,'Table Lists'!$H$8,IF(B15='Table Lists'!$G$9,'Table Lists'!$H$9))))))))</f>
        <v xml:space="preserve"> </v>
      </c>
      <c r="L15" s="31" t="str">
        <f>IF(B15='Table Lists'!$B$2, " ", IF($O$1-G15&gt;20,15%,0%))</f>
        <v xml:space="preserve"> </v>
      </c>
      <c r="M15" s="30" t="str">
        <f>IF(B15='Table Lists'!$B$2," ",IF(J15="YES",(K15*0.15),"$0"))</f>
        <v xml:space="preserve"> </v>
      </c>
      <c r="N15" s="18" t="str">
        <f t="shared" si="0"/>
        <v xml:space="preserve"> </v>
      </c>
      <c r="O15" s="18" t="str">
        <f>IF(B15='Table Lists'!$B$2, " ", K15+M15-(L15*K15))</f>
        <v xml:space="preserve"> </v>
      </c>
    </row>
    <row r="16" spans="1:15" ht="19.5" customHeight="1" x14ac:dyDescent="0.25">
      <c r="A16" s="88"/>
      <c r="B16" s="90"/>
      <c r="C16" s="90"/>
      <c r="D16" s="90"/>
      <c r="E16" s="90"/>
      <c r="F16" s="90"/>
      <c r="G16" s="90"/>
      <c r="H16" s="90"/>
      <c r="I16" s="90"/>
      <c r="J16" s="91"/>
      <c r="K16" s="18" t="str">
        <f>IF(B16='Table Lists'!$B$2," ",IF(B16='Table Lists'!$G$3,'Table Lists'!$H$3,IF(B16='Table Lists'!$G$4,'Table Lists'!$H$4,IF(B16='Table Lists'!$G$5,'Table Lists'!$H$5,IF(B16='Table Lists'!$G$6,'Table Lists'!$H$6,IF(B16='Table Lists'!$G$7,'Table Lists'!$H$7,IF(B16='Table Lists'!$G$8,'Table Lists'!$H$8,IF(B16='Table Lists'!$G$9,'Table Lists'!$H$9))))))))</f>
        <v xml:space="preserve"> </v>
      </c>
      <c r="L16" s="31" t="str">
        <f>IF(B16='Table Lists'!$B$2, " ", IF($O$1-G16&gt;20,15%,0%))</f>
        <v xml:space="preserve"> </v>
      </c>
      <c r="M16" s="30" t="str">
        <f>IF(B16='Table Lists'!$B$2," ",IF(J16="YES",(K16*0.15),"$0"))</f>
        <v xml:space="preserve"> </v>
      </c>
      <c r="N16" s="18" t="str">
        <f t="shared" si="0"/>
        <v xml:space="preserve"> </v>
      </c>
      <c r="O16" s="18" t="str">
        <f>IF(B16='Table Lists'!$B$2, " ", K16+M16-(L16*K16))</f>
        <v xml:space="preserve"> </v>
      </c>
    </row>
    <row r="17" spans="1:15" ht="19.5" customHeight="1" x14ac:dyDescent="0.25">
      <c r="A17" s="88"/>
      <c r="B17" s="90"/>
      <c r="C17" s="90"/>
      <c r="D17" s="90"/>
      <c r="E17" s="90"/>
      <c r="F17" s="90"/>
      <c r="G17" s="90"/>
      <c r="H17" s="90"/>
      <c r="I17" s="90"/>
      <c r="J17" s="91"/>
      <c r="K17" s="18" t="str">
        <f>IF(B17='Table Lists'!$B$2," ",IF(B17='Table Lists'!$G$3,'Table Lists'!$H$3,IF(B17='Table Lists'!$G$4,'Table Lists'!$H$4,IF(B17='Table Lists'!$G$5,'Table Lists'!$H$5,IF(B17='Table Lists'!$G$6,'Table Lists'!$H$6,IF(B17='Table Lists'!$G$7,'Table Lists'!$H$7,IF(B17='Table Lists'!$G$8,'Table Lists'!$H$8,IF(B17='Table Lists'!$G$9,'Table Lists'!$H$9))))))))</f>
        <v xml:space="preserve"> </v>
      </c>
      <c r="L17" s="31" t="str">
        <f>IF(B17='Table Lists'!$B$2, " ", IF($O$1-G17&gt;20,15%,0%))</f>
        <v xml:space="preserve"> </v>
      </c>
      <c r="M17" s="30" t="str">
        <f>IF(B17='Table Lists'!$B$2," ",IF(J17="YES",(K17*0.15),"$0"))</f>
        <v xml:space="preserve"> </v>
      </c>
      <c r="N17" s="18" t="str">
        <f t="shared" si="0"/>
        <v xml:space="preserve"> </v>
      </c>
      <c r="O17" s="18" t="str">
        <f>IF(B17='Table Lists'!$B$2, " ", K17+M17-(L17*K17))</f>
        <v xml:space="preserve"> </v>
      </c>
    </row>
    <row r="18" spans="1:15" ht="19.5" customHeight="1" x14ac:dyDescent="0.25">
      <c r="A18" s="88"/>
      <c r="B18" s="90"/>
      <c r="C18" s="90"/>
      <c r="D18" s="90"/>
      <c r="E18" s="90"/>
      <c r="F18" s="90"/>
      <c r="G18" s="90"/>
      <c r="H18" s="90"/>
      <c r="I18" s="90"/>
      <c r="J18" s="91"/>
      <c r="K18" s="18" t="str">
        <f>IF(B18='Table Lists'!$B$2," ",IF(B18='Table Lists'!$G$3,'Table Lists'!$H$3,IF(B18='Table Lists'!$G$4,'Table Lists'!$H$4,IF(B18='Table Lists'!$G$5,'Table Lists'!$H$5,IF(B18='Table Lists'!$G$6,'Table Lists'!$H$6,IF(B18='Table Lists'!$G$7,'Table Lists'!$H$7,IF(B18='Table Lists'!$G$8,'Table Lists'!$H$8,IF(B18='Table Lists'!$G$9,'Table Lists'!$H$9))))))))</f>
        <v xml:space="preserve"> </v>
      </c>
      <c r="L18" s="31" t="str">
        <f>IF(B18='Table Lists'!$B$2, " ", IF($O$1-G18&gt;20,15%,0%))</f>
        <v xml:space="preserve"> </v>
      </c>
      <c r="M18" s="30" t="str">
        <f>IF(B18='Table Lists'!$B$2," ",IF(J18="YES",(K18*0.15),"$0"))</f>
        <v xml:space="preserve"> </v>
      </c>
      <c r="N18" s="18" t="str">
        <f t="shared" si="0"/>
        <v xml:space="preserve"> </v>
      </c>
      <c r="O18" s="18" t="str">
        <f>IF(B18='Table Lists'!$B$2, " ", K18+M18-(L18*K18))</f>
        <v xml:space="preserve"> </v>
      </c>
    </row>
    <row r="19" spans="1:15" ht="19.5" customHeight="1" x14ac:dyDescent="0.25">
      <c r="A19" s="88"/>
      <c r="B19" s="90"/>
      <c r="C19" s="90"/>
      <c r="D19" s="90"/>
      <c r="E19" s="90"/>
      <c r="F19" s="90"/>
      <c r="G19" s="90"/>
      <c r="H19" s="90"/>
      <c r="I19" s="90"/>
      <c r="J19" s="91"/>
      <c r="K19" s="18" t="str">
        <f>IF(B19='Table Lists'!$B$2," ",IF(B19='Table Lists'!$G$3,'Table Lists'!$H$3,IF(B19='Table Lists'!$G$4,'Table Lists'!$H$4,IF(B19='Table Lists'!$G$5,'Table Lists'!$H$5,IF(B19='Table Lists'!$G$6,'Table Lists'!$H$6,IF(B19='Table Lists'!$G$7,'Table Lists'!$H$7,IF(B19='Table Lists'!$G$8,'Table Lists'!$H$8,IF(B19='Table Lists'!$G$9,'Table Lists'!$H$9))))))))</f>
        <v xml:space="preserve"> </v>
      </c>
      <c r="L19" s="31" t="str">
        <f>IF(B19='Table Lists'!$B$2, " ", IF($O$1-G19&gt;20,15%,0%))</f>
        <v xml:space="preserve"> </v>
      </c>
      <c r="M19" s="30" t="str">
        <f>IF(B19='Table Lists'!$B$2," ",IF(J19="YES",(K19*0.15),"$0"))</f>
        <v xml:space="preserve"> </v>
      </c>
      <c r="N19" s="18" t="str">
        <f t="shared" si="0"/>
        <v xml:space="preserve"> </v>
      </c>
      <c r="O19" s="18" t="str">
        <f>IF(B19='Table Lists'!$B$2, " ", K19+M19-(L19*K19))</f>
        <v xml:space="preserve"> </v>
      </c>
    </row>
    <row r="20" spans="1:15" ht="19.5" customHeight="1" x14ac:dyDescent="0.25">
      <c r="A20" s="88"/>
      <c r="B20" s="90"/>
      <c r="C20" s="90"/>
      <c r="D20" s="90"/>
      <c r="E20" s="90"/>
      <c r="F20" s="90"/>
      <c r="G20" s="90"/>
      <c r="H20" s="90"/>
      <c r="I20" s="90"/>
      <c r="J20" s="91"/>
      <c r="K20" s="18" t="str">
        <f>IF(B20='Table Lists'!$B$2," ",IF(B20='Table Lists'!$G$3,'Table Lists'!$H$3,IF(B20='Table Lists'!$G$4,'Table Lists'!$H$4,IF(B20='Table Lists'!$G$5,'Table Lists'!$H$5,IF(B20='Table Lists'!$G$6,'Table Lists'!$H$6,IF(B20='Table Lists'!$G$7,'Table Lists'!$H$7,IF(B20='Table Lists'!$G$8,'Table Lists'!$H$8,IF(B20='Table Lists'!$G$9,'Table Lists'!$H$9))))))))</f>
        <v xml:space="preserve"> </v>
      </c>
      <c r="L20" s="31" t="str">
        <f>IF(B20='Table Lists'!$B$2, " ", IF($O$1-G20&gt;20,15%,0%))</f>
        <v xml:space="preserve"> </v>
      </c>
      <c r="M20" s="30" t="str">
        <f>IF(B20='Table Lists'!$B$2," ",IF(J20="YES",(K20*0.15),"$0"))</f>
        <v xml:space="preserve"> </v>
      </c>
      <c r="N20" s="18" t="str">
        <f t="shared" si="0"/>
        <v xml:space="preserve"> </v>
      </c>
      <c r="O20" s="18" t="str">
        <f>IF(B20='Table Lists'!$B$2, " ", K20+M20-(L20*K20))</f>
        <v xml:space="preserve"> </v>
      </c>
    </row>
    <row r="21" spans="1:15" ht="19.5" customHeight="1" x14ac:dyDescent="0.25">
      <c r="A21" s="88"/>
      <c r="B21" s="90"/>
      <c r="C21" s="90"/>
      <c r="D21" s="90"/>
      <c r="E21" s="90"/>
      <c r="F21" s="90"/>
      <c r="G21" s="90"/>
      <c r="H21" s="90"/>
      <c r="I21" s="90"/>
      <c r="J21" s="91"/>
      <c r="K21" s="18" t="str">
        <f>IF(B21='Table Lists'!$B$2," ",IF(B21='Table Lists'!$G$3,'Table Lists'!$H$3,IF(B21='Table Lists'!$G$4,'Table Lists'!$H$4,IF(B21='Table Lists'!$G$5,'Table Lists'!$H$5,IF(B21='Table Lists'!$G$6,'Table Lists'!$H$6,IF(B21='Table Lists'!$G$7,'Table Lists'!$H$7,IF(B21='Table Lists'!$G$8,'Table Lists'!$H$8,IF(B21='Table Lists'!$G$9,'Table Lists'!$H$9))))))))</f>
        <v xml:space="preserve"> </v>
      </c>
      <c r="L21" s="31" t="str">
        <f>IF(B21='Table Lists'!$B$2, " ", IF($O$1-G21&gt;20,15%,0%))</f>
        <v xml:space="preserve"> </v>
      </c>
      <c r="M21" s="30" t="str">
        <f>IF(B21='Table Lists'!$B$2," ",IF(J21="YES",(K21*0.15),"$0"))</f>
        <v xml:space="preserve"> </v>
      </c>
      <c r="N21" s="18" t="str">
        <f t="shared" si="0"/>
        <v xml:space="preserve"> </v>
      </c>
      <c r="O21" s="18" t="str">
        <f>IF(B21='Table Lists'!$B$2, " ", K21+M21-(L21*K21))</f>
        <v xml:space="preserve"> </v>
      </c>
    </row>
    <row r="22" spans="1:15" ht="19.5" customHeight="1" x14ac:dyDescent="0.25">
      <c r="A22" s="88"/>
      <c r="B22" s="90"/>
      <c r="C22" s="90"/>
      <c r="D22" s="90"/>
      <c r="E22" s="90"/>
      <c r="F22" s="90"/>
      <c r="G22" s="90"/>
      <c r="H22" s="90"/>
      <c r="I22" s="90"/>
      <c r="J22" s="91"/>
      <c r="K22" s="18" t="str">
        <f>IF(B22='Table Lists'!$B$2," ",IF(B22='Table Lists'!$G$3,'Table Lists'!$H$3,IF(B22='Table Lists'!$G$4,'Table Lists'!$H$4,IF(B22='Table Lists'!$G$5,'Table Lists'!$H$5,IF(B22='Table Lists'!$G$6,'Table Lists'!$H$6,IF(B22='Table Lists'!$G$7,'Table Lists'!$H$7,IF(B22='Table Lists'!$G$8,'Table Lists'!$H$8,IF(B22='Table Lists'!$G$9,'Table Lists'!$H$9))))))))</f>
        <v xml:space="preserve"> </v>
      </c>
      <c r="L22" s="31" t="str">
        <f>IF(B22='Table Lists'!$B$2, " ", IF($O$1-G22&gt;20,15%,0%))</f>
        <v xml:space="preserve"> </v>
      </c>
      <c r="M22" s="30" t="str">
        <f>IF(B22='Table Lists'!$B$2," ",IF(J22="YES",(K22*0.15),"$0"))</f>
        <v xml:space="preserve"> </v>
      </c>
      <c r="N22" s="18" t="str">
        <f t="shared" si="0"/>
        <v xml:space="preserve"> </v>
      </c>
      <c r="O22" s="18" t="str">
        <f>IF(B22='Table Lists'!$B$2, " ", K22+M22-(L22*K22))</f>
        <v xml:space="preserve"> </v>
      </c>
    </row>
    <row r="23" spans="1:15" ht="19.5" customHeight="1" x14ac:dyDescent="0.25"/>
    <row r="24" spans="1:15" ht="19.5" customHeight="1" x14ac:dyDescent="0.25"/>
    <row r="25" spans="1:15" ht="19.5" customHeight="1" x14ac:dyDescent="0.25"/>
    <row r="26" spans="1:15" ht="19.5" customHeight="1" x14ac:dyDescent="0.25"/>
    <row r="27" spans="1:15" ht="19.5" customHeight="1" x14ac:dyDescent="0.25"/>
    <row r="28" spans="1:15" ht="19.5" customHeight="1" x14ac:dyDescent="0.25"/>
    <row r="29" spans="1:15" ht="19.5" customHeight="1" x14ac:dyDescent="0.25"/>
    <row r="30" spans="1:15" ht="19.5" customHeight="1" x14ac:dyDescent="0.25"/>
    <row r="31" spans="1:15" ht="19.5" customHeight="1" x14ac:dyDescent="0.25"/>
    <row r="32" spans="1:15" ht="19.5" customHeight="1" x14ac:dyDescent="0.25"/>
    <row r="33" spans="14:14" ht="19.5" customHeight="1" x14ac:dyDescent="0.25"/>
    <row r="34" spans="14:14" ht="19.5" customHeight="1" x14ac:dyDescent="0.25"/>
    <row r="35" spans="14:14" ht="19.5" customHeight="1" x14ac:dyDescent="0.25"/>
    <row r="36" spans="14:14" ht="19.5" customHeight="1" x14ac:dyDescent="0.25"/>
    <row r="37" spans="14:14" ht="19.5" customHeight="1" x14ac:dyDescent="0.25"/>
    <row r="38" spans="14:14" ht="19.5" customHeight="1" x14ac:dyDescent="0.25"/>
    <row r="39" spans="14:14" ht="19.5" customHeight="1" x14ac:dyDescent="0.25"/>
    <row r="40" spans="14:14" ht="19.5" customHeight="1" x14ac:dyDescent="0.25"/>
    <row r="41" spans="14:14" ht="19.5" customHeight="1" x14ac:dyDescent="0.25"/>
    <row r="42" spans="14:14" ht="19.5" customHeight="1" x14ac:dyDescent="0.25"/>
    <row r="43" spans="14:14" ht="19.5" customHeight="1" x14ac:dyDescent="0.25"/>
    <row r="44" spans="14:14" ht="19.5" customHeight="1" x14ac:dyDescent="0.25">
      <c r="N44" s="20"/>
    </row>
    <row r="45" spans="14:14" ht="19.5" customHeight="1" x14ac:dyDescent="0.25">
      <c r="N45" s="20"/>
    </row>
    <row r="46" spans="14:14" ht="19.5" customHeight="1" x14ac:dyDescent="0.25">
      <c r="N46" s="20"/>
    </row>
    <row r="47" spans="14:14" ht="19.5" customHeight="1" x14ac:dyDescent="0.25">
      <c r="N47" s="20"/>
    </row>
    <row r="48" spans="14:14" ht="19.5" customHeight="1" x14ac:dyDescent="0.25">
      <c r="N48" s="20"/>
    </row>
    <row r="49" spans="14:14" ht="19.5" customHeight="1" x14ac:dyDescent="0.25">
      <c r="N49" s="20"/>
    </row>
    <row r="50" spans="14:14" ht="19.5" customHeight="1" x14ac:dyDescent="0.25">
      <c r="N50" s="20"/>
    </row>
    <row r="51" spans="14:14" ht="19.5" customHeight="1" x14ac:dyDescent="0.25">
      <c r="N51" s="20"/>
    </row>
    <row r="52" spans="14:14" ht="19.5" customHeight="1" x14ac:dyDescent="0.25">
      <c r="N52" s="20"/>
    </row>
    <row r="53" spans="14:14" ht="19.5" customHeight="1" x14ac:dyDescent="0.25">
      <c r="N53" s="20"/>
    </row>
    <row r="54" spans="14:14" ht="19.5" customHeight="1" x14ac:dyDescent="0.25">
      <c r="N54" s="20"/>
    </row>
    <row r="55" spans="14:14" ht="19.5" customHeight="1" x14ac:dyDescent="0.25">
      <c r="N55" s="20"/>
    </row>
    <row r="56" spans="14:14" ht="19.5" customHeight="1" x14ac:dyDescent="0.25">
      <c r="N56" s="20"/>
    </row>
    <row r="57" spans="14:14" ht="19.5" customHeight="1" x14ac:dyDescent="0.25">
      <c r="N57" s="20"/>
    </row>
    <row r="58" spans="14:14" ht="19.5" customHeight="1" x14ac:dyDescent="0.25">
      <c r="N58" s="20"/>
    </row>
    <row r="59" spans="14:14" ht="19.5" customHeight="1" x14ac:dyDescent="0.25">
      <c r="N59" s="20"/>
    </row>
    <row r="60" spans="14:14" ht="19.5" customHeight="1" x14ac:dyDescent="0.25">
      <c r="N60" s="20"/>
    </row>
    <row r="61" spans="14:14" ht="19.5" customHeight="1" x14ac:dyDescent="0.25">
      <c r="N61" s="20"/>
    </row>
    <row r="62" spans="14:14" ht="19.5" customHeight="1" x14ac:dyDescent="0.25">
      <c r="N62" s="20"/>
    </row>
    <row r="63" spans="14:14" ht="19.5" customHeight="1" x14ac:dyDescent="0.25">
      <c r="N63" s="20"/>
    </row>
    <row r="64" spans="14:14" ht="19.5" customHeight="1" x14ac:dyDescent="0.25">
      <c r="N64" s="20"/>
    </row>
    <row r="65" spans="14:14" ht="19.5" customHeight="1" x14ac:dyDescent="0.25">
      <c r="N65" s="20"/>
    </row>
    <row r="66" spans="14:14" ht="19.5" customHeight="1" x14ac:dyDescent="0.25">
      <c r="N66" s="20"/>
    </row>
    <row r="67" spans="14:14" ht="19.5" customHeight="1" x14ac:dyDescent="0.25">
      <c r="N67" s="20"/>
    </row>
    <row r="68" spans="14:14" ht="19.5" customHeight="1" x14ac:dyDescent="0.25">
      <c r="N68" s="20"/>
    </row>
    <row r="69" spans="14:14" ht="19.5" customHeight="1" x14ac:dyDescent="0.25">
      <c r="N69" s="20"/>
    </row>
    <row r="70" spans="14:14" ht="19.5" customHeight="1" x14ac:dyDescent="0.25">
      <c r="N70" s="20"/>
    </row>
    <row r="71" spans="14:14" ht="19.5" customHeight="1" x14ac:dyDescent="0.25">
      <c r="N71" s="20"/>
    </row>
    <row r="72" spans="14:14" ht="19.5" customHeight="1" x14ac:dyDescent="0.25">
      <c r="N72" s="20"/>
    </row>
    <row r="73" spans="14:14" ht="19.5" customHeight="1" x14ac:dyDescent="0.25">
      <c r="N73" s="20"/>
    </row>
    <row r="74" spans="14:14" ht="19.5" customHeight="1" x14ac:dyDescent="0.25">
      <c r="N74" s="20"/>
    </row>
    <row r="75" spans="14:14" ht="19.5" customHeight="1" x14ac:dyDescent="0.25">
      <c r="N75" s="20"/>
    </row>
    <row r="76" spans="14:14" ht="19.5" customHeight="1" x14ac:dyDescent="0.25">
      <c r="N76" s="20"/>
    </row>
    <row r="77" spans="14:14" ht="19.5" customHeight="1" x14ac:dyDescent="0.25">
      <c r="N77" s="20"/>
    </row>
    <row r="78" spans="14:14" ht="19.5" customHeight="1" x14ac:dyDescent="0.25">
      <c r="N78" s="20"/>
    </row>
    <row r="79" spans="14:14" ht="19.5" customHeight="1" x14ac:dyDescent="0.25">
      <c r="N79" s="20"/>
    </row>
    <row r="80" spans="14:14" ht="19.5" customHeight="1" x14ac:dyDescent="0.25">
      <c r="N80" s="20"/>
    </row>
    <row r="81" spans="14:14" ht="19.5" customHeight="1" x14ac:dyDescent="0.25">
      <c r="N81" s="20"/>
    </row>
    <row r="82" spans="14:14" ht="19.5" customHeight="1" x14ac:dyDescent="0.25">
      <c r="N82" s="20"/>
    </row>
    <row r="83" spans="14:14" ht="19.5" customHeight="1" x14ac:dyDescent="0.25">
      <c r="N83" s="20"/>
    </row>
    <row r="84" spans="14:14" ht="19.5" customHeight="1" x14ac:dyDescent="0.25">
      <c r="N84" s="20"/>
    </row>
    <row r="85" spans="14:14" ht="19.5" customHeight="1" x14ac:dyDescent="0.25">
      <c r="N85" s="20"/>
    </row>
    <row r="86" spans="14:14" ht="19.5" customHeight="1" x14ac:dyDescent="0.25">
      <c r="N86" s="20"/>
    </row>
    <row r="87" spans="14:14" ht="19.5" customHeight="1" x14ac:dyDescent="0.25">
      <c r="N87" s="20"/>
    </row>
    <row r="88" spans="14:14" ht="19.5" customHeight="1" x14ac:dyDescent="0.25">
      <c r="N88" s="20"/>
    </row>
    <row r="89" spans="14:14" ht="19.5" customHeight="1" x14ac:dyDescent="0.25">
      <c r="N89" s="20"/>
    </row>
    <row r="90" spans="14:14" ht="19.5" customHeight="1" x14ac:dyDescent="0.25">
      <c r="N90" s="20"/>
    </row>
    <row r="91" spans="14:14" ht="19.5" customHeight="1" x14ac:dyDescent="0.25">
      <c r="N91" s="20"/>
    </row>
    <row r="92" spans="14:14" ht="19.5" customHeight="1" x14ac:dyDescent="0.25">
      <c r="N92" s="20"/>
    </row>
    <row r="93" spans="14:14" ht="19.5" customHeight="1" x14ac:dyDescent="0.25">
      <c r="N93" s="20"/>
    </row>
    <row r="94" spans="14:14" ht="19.5" customHeight="1" x14ac:dyDescent="0.25">
      <c r="N94" s="20"/>
    </row>
    <row r="95" spans="14:14" ht="19.5" customHeight="1" x14ac:dyDescent="0.25">
      <c r="N95" s="20"/>
    </row>
    <row r="96" spans="14:14" ht="19.5" customHeight="1" x14ac:dyDescent="0.25">
      <c r="N96" s="20"/>
    </row>
    <row r="97" spans="14:14" ht="19.5" customHeight="1" x14ac:dyDescent="0.25">
      <c r="N97" s="20"/>
    </row>
    <row r="98" spans="14:14" ht="19.5" customHeight="1" x14ac:dyDescent="0.25">
      <c r="N98" s="20"/>
    </row>
    <row r="99" spans="14:14" ht="19.5" customHeight="1" x14ac:dyDescent="0.25">
      <c r="N99" s="20"/>
    </row>
    <row r="100" spans="14:14" ht="19.5" customHeight="1" x14ac:dyDescent="0.25">
      <c r="N100" s="20"/>
    </row>
    <row r="101" spans="14:14" ht="19.5" customHeight="1" x14ac:dyDescent="0.25">
      <c r="N101" s="20"/>
    </row>
    <row r="102" spans="14:14" ht="19.5" customHeight="1" x14ac:dyDescent="0.25">
      <c r="N102" s="20"/>
    </row>
    <row r="103" spans="14:14" ht="19.5" customHeight="1" x14ac:dyDescent="0.25">
      <c r="N103" s="20"/>
    </row>
    <row r="104" spans="14:14" ht="19.5" customHeight="1" x14ac:dyDescent="0.25">
      <c r="N104" s="20"/>
    </row>
    <row r="105" spans="14:14" ht="19.5" customHeight="1" x14ac:dyDescent="0.25">
      <c r="N105" s="20"/>
    </row>
    <row r="106" spans="14:14" ht="19.5" customHeight="1" x14ac:dyDescent="0.25">
      <c r="N106" s="20"/>
    </row>
    <row r="107" spans="14:14" ht="19.5" customHeight="1" x14ac:dyDescent="0.25">
      <c r="N107" s="20"/>
    </row>
    <row r="108" spans="14:14" ht="19.5" customHeight="1" x14ac:dyDescent="0.25">
      <c r="N108" s="20"/>
    </row>
    <row r="109" spans="14:14" ht="19.5" customHeight="1" x14ac:dyDescent="0.25">
      <c r="N109" s="20"/>
    </row>
    <row r="110" spans="14:14" ht="19.5" customHeight="1" x14ac:dyDescent="0.25">
      <c r="N110" s="20"/>
    </row>
    <row r="111" spans="14:14" ht="19.5" customHeight="1" x14ac:dyDescent="0.25">
      <c r="N111" s="20"/>
    </row>
    <row r="112" spans="14:14" ht="19.5" customHeight="1" x14ac:dyDescent="0.25">
      <c r="N112" s="20"/>
    </row>
    <row r="113" spans="14:14" ht="19.5" customHeight="1" x14ac:dyDescent="0.25">
      <c r="N113" s="20"/>
    </row>
    <row r="114" spans="14:14" ht="19.5" customHeight="1" x14ac:dyDescent="0.25">
      <c r="N114" s="20"/>
    </row>
    <row r="115" spans="14:14" ht="19.5" customHeight="1" x14ac:dyDescent="0.25">
      <c r="N115" s="20"/>
    </row>
    <row r="116" spans="14:14" ht="19.5" customHeight="1" x14ac:dyDescent="0.25">
      <c r="N116" s="20"/>
    </row>
    <row r="117" spans="14:14" ht="19.5" customHeight="1" x14ac:dyDescent="0.25">
      <c r="N117" s="20"/>
    </row>
    <row r="118" spans="14:14" ht="19.5" customHeight="1" x14ac:dyDescent="0.25">
      <c r="N118" s="20"/>
    </row>
    <row r="119" spans="14:14" ht="19.5" customHeight="1" x14ac:dyDescent="0.25">
      <c r="N119" s="20"/>
    </row>
    <row r="120" spans="14:14" ht="19.5" customHeight="1" x14ac:dyDescent="0.25">
      <c r="N120" s="20"/>
    </row>
    <row r="121" spans="14:14" ht="19.5" customHeight="1" x14ac:dyDescent="0.25">
      <c r="N121" s="20"/>
    </row>
    <row r="122" spans="14:14" ht="19.5" customHeight="1" x14ac:dyDescent="0.25">
      <c r="N122" s="20"/>
    </row>
    <row r="123" spans="14:14" ht="19.5" customHeight="1" x14ac:dyDescent="0.25">
      <c r="N123" s="20"/>
    </row>
    <row r="124" spans="14:14" ht="19.5" customHeight="1" x14ac:dyDescent="0.25">
      <c r="N124" s="20"/>
    </row>
    <row r="125" spans="14:14" ht="19.5" customHeight="1" x14ac:dyDescent="0.25">
      <c r="N125" s="20"/>
    </row>
    <row r="126" spans="14:14" ht="19.5" customHeight="1" x14ac:dyDescent="0.25">
      <c r="N126" s="20"/>
    </row>
    <row r="127" spans="14:14" ht="19.5" customHeight="1" x14ac:dyDescent="0.25">
      <c r="N127" s="20"/>
    </row>
    <row r="128" spans="14:14" ht="19.5" customHeight="1" x14ac:dyDescent="0.25">
      <c r="N128" s="20"/>
    </row>
    <row r="129" spans="14:14" ht="19.5" customHeight="1" x14ac:dyDescent="0.25">
      <c r="N129" s="20"/>
    </row>
    <row r="130" spans="14:14" ht="19.5" customHeight="1" x14ac:dyDescent="0.25">
      <c r="N130" s="20"/>
    </row>
    <row r="131" spans="14:14" ht="19.5" customHeight="1" x14ac:dyDescent="0.25">
      <c r="N131" s="20"/>
    </row>
    <row r="132" spans="14:14" ht="19.5" customHeight="1" x14ac:dyDescent="0.25">
      <c r="N132" s="20"/>
    </row>
    <row r="133" spans="14:14" ht="19.5" customHeight="1" x14ac:dyDescent="0.25">
      <c r="N133" s="20"/>
    </row>
    <row r="134" spans="14:14" ht="19.5" customHeight="1" x14ac:dyDescent="0.25">
      <c r="N134" s="20"/>
    </row>
    <row r="135" spans="14:14" ht="19.5" customHeight="1" x14ac:dyDescent="0.25">
      <c r="N135" s="20"/>
    </row>
    <row r="136" spans="14:14" ht="19.5" customHeight="1" x14ac:dyDescent="0.25">
      <c r="N136" s="20"/>
    </row>
    <row r="137" spans="14:14" ht="19.5" customHeight="1" x14ac:dyDescent="0.25">
      <c r="N137" s="20"/>
    </row>
    <row r="138" spans="14:14" ht="19.5" customHeight="1" x14ac:dyDescent="0.25">
      <c r="N138" s="20"/>
    </row>
    <row r="139" spans="14:14" ht="19.5" customHeight="1" x14ac:dyDescent="0.25">
      <c r="N139" s="20"/>
    </row>
    <row r="140" spans="14:14" ht="19.5" customHeight="1" x14ac:dyDescent="0.25">
      <c r="N140" s="20"/>
    </row>
    <row r="141" spans="14:14" ht="19.5" customHeight="1" x14ac:dyDescent="0.25">
      <c r="N141" s="20"/>
    </row>
    <row r="142" spans="14:14" ht="19.5" customHeight="1" x14ac:dyDescent="0.25">
      <c r="N142" s="20"/>
    </row>
    <row r="143" spans="14:14" ht="19.5" customHeight="1" x14ac:dyDescent="0.25">
      <c r="N143" s="20"/>
    </row>
    <row r="144" spans="14:14" ht="19.5" customHeight="1" x14ac:dyDescent="0.25">
      <c r="N144" s="20"/>
    </row>
    <row r="145" spans="14:14" ht="19.5" customHeight="1" x14ac:dyDescent="0.25">
      <c r="N145" s="20"/>
    </row>
    <row r="146" spans="14:14" ht="19.5" customHeight="1" x14ac:dyDescent="0.25">
      <c r="N146" s="20"/>
    </row>
    <row r="147" spans="14:14" ht="19.5" customHeight="1" x14ac:dyDescent="0.25">
      <c r="N147" s="20"/>
    </row>
    <row r="148" spans="14:14" ht="19.5" customHeight="1" x14ac:dyDescent="0.25">
      <c r="N148" s="20"/>
    </row>
    <row r="149" spans="14:14" ht="19.5" customHeight="1" x14ac:dyDescent="0.25">
      <c r="N149" s="20"/>
    </row>
    <row r="150" spans="14:14" ht="19.5" customHeight="1" x14ac:dyDescent="0.25">
      <c r="N150" s="20"/>
    </row>
    <row r="151" spans="14:14" ht="19.5" customHeight="1" x14ac:dyDescent="0.25">
      <c r="N151" s="20"/>
    </row>
    <row r="152" spans="14:14" ht="19.5" customHeight="1" x14ac:dyDescent="0.25">
      <c r="N152" s="20"/>
    </row>
    <row r="153" spans="14:14" ht="19.5" customHeight="1" x14ac:dyDescent="0.25">
      <c r="N153" s="20"/>
    </row>
    <row r="154" spans="14:14" ht="19.5" customHeight="1" x14ac:dyDescent="0.25">
      <c r="N154" s="20"/>
    </row>
    <row r="155" spans="14:14" ht="19.5" customHeight="1" x14ac:dyDescent="0.25">
      <c r="N155" s="20"/>
    </row>
    <row r="156" spans="14:14" ht="19.5" customHeight="1" x14ac:dyDescent="0.25">
      <c r="N156" s="20"/>
    </row>
    <row r="157" spans="14:14" ht="19.5" customHeight="1" x14ac:dyDescent="0.25">
      <c r="N157" s="20"/>
    </row>
    <row r="158" spans="14:14" ht="19.5" customHeight="1" x14ac:dyDescent="0.25">
      <c r="N158" s="20"/>
    </row>
    <row r="159" spans="14:14" ht="19.5" customHeight="1" x14ac:dyDescent="0.25">
      <c r="N159" s="20"/>
    </row>
    <row r="160" spans="14:14" ht="19.5" customHeight="1" x14ac:dyDescent="0.25">
      <c r="N160" s="20"/>
    </row>
    <row r="161" spans="14:14" ht="19.5" customHeight="1" x14ac:dyDescent="0.25">
      <c r="N161" s="20"/>
    </row>
    <row r="162" spans="14:14" ht="19.5" customHeight="1" x14ac:dyDescent="0.25">
      <c r="N162" s="20"/>
    </row>
    <row r="163" spans="14:14" ht="19.5" customHeight="1" x14ac:dyDescent="0.25">
      <c r="N163" s="20"/>
    </row>
    <row r="164" spans="14:14" ht="19.5" customHeight="1" x14ac:dyDescent="0.25">
      <c r="N164" s="20"/>
    </row>
    <row r="165" spans="14:14" ht="19.5" customHeight="1" x14ac:dyDescent="0.25">
      <c r="N165" s="20"/>
    </row>
    <row r="166" spans="14:14" ht="19.5" customHeight="1" x14ac:dyDescent="0.25">
      <c r="N166" s="20"/>
    </row>
    <row r="167" spans="14:14" ht="19.5" customHeight="1" x14ac:dyDescent="0.25">
      <c r="N167" s="20"/>
    </row>
    <row r="168" spans="14:14" ht="19.5" customHeight="1" x14ac:dyDescent="0.25">
      <c r="N168" s="20"/>
    </row>
    <row r="169" spans="14:14" ht="19.5" customHeight="1" x14ac:dyDescent="0.25">
      <c r="N169" s="20"/>
    </row>
    <row r="170" spans="14:14" ht="19.5" customHeight="1" x14ac:dyDescent="0.25">
      <c r="N170" s="20"/>
    </row>
    <row r="171" spans="14:14" ht="19.5" customHeight="1" x14ac:dyDescent="0.25">
      <c r="N171" s="20"/>
    </row>
    <row r="172" spans="14:14" ht="19.5" customHeight="1" x14ac:dyDescent="0.25">
      <c r="N172" s="20"/>
    </row>
    <row r="173" spans="14:14" ht="19.5" customHeight="1" x14ac:dyDescent="0.25">
      <c r="N173" s="20"/>
    </row>
    <row r="174" spans="14:14" ht="19.5" customHeight="1" x14ac:dyDescent="0.25">
      <c r="N174" s="20"/>
    </row>
    <row r="175" spans="14:14" ht="19.5" customHeight="1" x14ac:dyDescent="0.25">
      <c r="N175" s="20"/>
    </row>
    <row r="176" spans="14:14" ht="19.5" customHeight="1" x14ac:dyDescent="0.25">
      <c r="N176" s="20"/>
    </row>
    <row r="177" spans="14:14" ht="19.5" customHeight="1" x14ac:dyDescent="0.25">
      <c r="N177" s="20"/>
    </row>
    <row r="178" spans="14:14" ht="19.5" customHeight="1" x14ac:dyDescent="0.25">
      <c r="N178" s="20"/>
    </row>
    <row r="179" spans="14:14" ht="19.5" customHeight="1" x14ac:dyDescent="0.25">
      <c r="N179" s="20"/>
    </row>
    <row r="180" spans="14:14" ht="19.5" customHeight="1" x14ac:dyDescent="0.25">
      <c r="N180" s="20"/>
    </row>
    <row r="181" spans="14:14" ht="19.5" customHeight="1" x14ac:dyDescent="0.25">
      <c r="N181" s="20"/>
    </row>
    <row r="182" spans="14:14" ht="19.5" customHeight="1" x14ac:dyDescent="0.25">
      <c r="N182" s="20"/>
    </row>
    <row r="183" spans="14:14" ht="19.5" customHeight="1" x14ac:dyDescent="0.25">
      <c r="N183" s="20"/>
    </row>
    <row r="184" spans="14:14" ht="19.5" customHeight="1" x14ac:dyDescent="0.25">
      <c r="N184" s="20"/>
    </row>
    <row r="185" spans="14:14" ht="19.5" customHeight="1" x14ac:dyDescent="0.25">
      <c r="N185" s="20"/>
    </row>
    <row r="186" spans="14:14" ht="19.5" customHeight="1" x14ac:dyDescent="0.25">
      <c r="N186" s="20"/>
    </row>
    <row r="187" spans="14:14" ht="19.5" customHeight="1" x14ac:dyDescent="0.25">
      <c r="N187" s="20"/>
    </row>
    <row r="188" spans="14:14" ht="19.5" customHeight="1" x14ac:dyDescent="0.25">
      <c r="N188" s="20"/>
    </row>
    <row r="189" spans="14:14" ht="19.5" customHeight="1" x14ac:dyDescent="0.25">
      <c r="N189" s="20"/>
    </row>
    <row r="190" spans="14:14" ht="19.5" customHeight="1" x14ac:dyDescent="0.25">
      <c r="N190" s="20"/>
    </row>
    <row r="191" spans="14:14" ht="19.5" customHeight="1" x14ac:dyDescent="0.25">
      <c r="N191" s="20"/>
    </row>
    <row r="192" spans="14:14" ht="19.5" customHeight="1" x14ac:dyDescent="0.25">
      <c r="N192" s="20"/>
    </row>
    <row r="193" spans="14:14" ht="19.5" customHeight="1" x14ac:dyDescent="0.25">
      <c r="N193" s="20"/>
    </row>
    <row r="194" spans="14:14" ht="19.5" customHeight="1" x14ac:dyDescent="0.25">
      <c r="N194" s="20"/>
    </row>
    <row r="195" spans="14:14" ht="19.5" customHeight="1" x14ac:dyDescent="0.25">
      <c r="N195" s="20"/>
    </row>
    <row r="196" spans="14:14" ht="19.5" customHeight="1" x14ac:dyDescent="0.25">
      <c r="N196" s="20"/>
    </row>
    <row r="197" spans="14:14" ht="19.5" customHeight="1" x14ac:dyDescent="0.25">
      <c r="N197" s="20"/>
    </row>
    <row r="198" spans="14:14" ht="19.5" customHeight="1" x14ac:dyDescent="0.25">
      <c r="N198" s="20"/>
    </row>
    <row r="199" spans="14:14" ht="19.5" customHeight="1" x14ac:dyDescent="0.25">
      <c r="N199" s="20"/>
    </row>
    <row r="200" spans="14:14" ht="19.5" customHeight="1" x14ac:dyDescent="0.25">
      <c r="N200" s="20"/>
    </row>
    <row r="201" spans="14:14" ht="19.5" customHeight="1" x14ac:dyDescent="0.25">
      <c r="N201" s="20"/>
    </row>
    <row r="202" spans="14:14" ht="19.5" customHeight="1" x14ac:dyDescent="0.25">
      <c r="N202" s="20"/>
    </row>
    <row r="203" spans="14:14" ht="19.5" customHeight="1" x14ac:dyDescent="0.25">
      <c r="N203" s="20"/>
    </row>
    <row r="204" spans="14:14" ht="19.5" customHeight="1" x14ac:dyDescent="0.25">
      <c r="N204" s="20"/>
    </row>
    <row r="205" spans="14:14" ht="19.5" customHeight="1" x14ac:dyDescent="0.25">
      <c r="N205" s="20"/>
    </row>
    <row r="206" spans="14:14" ht="19.5" customHeight="1" x14ac:dyDescent="0.25">
      <c r="N206" s="20"/>
    </row>
    <row r="207" spans="14:14" ht="19.5" customHeight="1" x14ac:dyDescent="0.25">
      <c r="N207" s="20"/>
    </row>
    <row r="208" spans="14:14" ht="19.5" customHeight="1" x14ac:dyDescent="0.25">
      <c r="N208" s="20"/>
    </row>
    <row r="209" spans="14:14" ht="19.5" customHeight="1" x14ac:dyDescent="0.25">
      <c r="N209" s="20"/>
    </row>
    <row r="210" spans="14:14" ht="19.5" customHeight="1" x14ac:dyDescent="0.25">
      <c r="N210" s="20"/>
    </row>
    <row r="211" spans="14:14" ht="19.5" customHeight="1" x14ac:dyDescent="0.25">
      <c r="N211" s="20"/>
    </row>
    <row r="212" spans="14:14" ht="19.5" customHeight="1" x14ac:dyDescent="0.25">
      <c r="N212" s="20"/>
    </row>
    <row r="213" spans="14:14" ht="19.5" customHeight="1" x14ac:dyDescent="0.25">
      <c r="N213" s="20"/>
    </row>
    <row r="214" spans="14:14" ht="19.5" customHeight="1" x14ac:dyDescent="0.25">
      <c r="N214" s="20"/>
    </row>
    <row r="215" spans="14:14" ht="19.5" customHeight="1" x14ac:dyDescent="0.25">
      <c r="N215" s="20"/>
    </row>
    <row r="216" spans="14:14" ht="19.5" customHeight="1" x14ac:dyDescent="0.25">
      <c r="N216" s="20"/>
    </row>
    <row r="217" spans="14:14" ht="19.5" customHeight="1" x14ac:dyDescent="0.25">
      <c r="N217" s="20"/>
    </row>
    <row r="218" spans="14:14" ht="19.5" customHeight="1" x14ac:dyDescent="0.25">
      <c r="N218" s="20"/>
    </row>
    <row r="219" spans="14:14" ht="19.5" customHeight="1" x14ac:dyDescent="0.25">
      <c r="N219" s="20"/>
    </row>
    <row r="220" spans="14:14" ht="19.5" customHeight="1" x14ac:dyDescent="0.25">
      <c r="N220" s="20"/>
    </row>
    <row r="221" spans="14:14" ht="19.5" customHeight="1" x14ac:dyDescent="0.25">
      <c r="N221" s="20"/>
    </row>
    <row r="222" spans="14:14" ht="19.5" customHeight="1" x14ac:dyDescent="0.25">
      <c r="N222" s="20"/>
    </row>
  </sheetData>
  <sheetProtection algorithmName="SHA-512" hashValue="Po/mH+I3MietTNJ2BAB/UqM9+Tz2OJrF8hG91JKSH5AdAigVdopLuU6aI/md+dKmTkP9oOVW3ZHEiUQUwH25lQ==" saltValue="O4lqP+VDCnlQtSrIRHJsNQ==" spinCount="100000" sheet="1" objects="1" scenarios="1"/>
  <mergeCells count="4">
    <mergeCell ref="A1:B1"/>
    <mergeCell ref="C1:F1"/>
    <mergeCell ref="G1:K1"/>
    <mergeCell ref="M1:N1"/>
  </mergeCells>
  <conditionalFormatting sqref="F2:J2 A2:D2 A3:J22">
    <cfRule type="expression" dxfId="45" priority="1">
      <formula>MOD(ROW(),2)=0</formula>
    </cfRule>
  </conditionalFormatting>
  <conditionalFormatting sqref="E2">
    <cfRule type="expression" dxfId="44" priority="2">
      <formula>MOD(ROW(),2)=0</formula>
    </cfRule>
  </conditionalFormatting>
  <conditionalFormatting sqref="A2:A22">
    <cfRule type="containsText" dxfId="43" priority="3" operator="containsText" text="change">
      <formula>NOT(ISERROR(SEARCH(("change"),(A2))))</formula>
    </cfRule>
  </conditionalFormatting>
  <conditionalFormatting sqref="A2:A22">
    <cfRule type="containsText" dxfId="42" priority="4" operator="containsText" text="delete">
      <formula>NOT(ISERROR(SEARCH(("delete"),(A2))))</formula>
    </cfRule>
  </conditionalFormatting>
  <conditionalFormatting sqref="A2:A22">
    <cfRule type="containsText" dxfId="41" priority="5" operator="containsText" text="add">
      <formula>NOT(ISERROR(SEARCH(("add"),(A2))))</formula>
    </cfRule>
  </conditionalFormatting>
  <conditionalFormatting sqref="A1 G1 L1:M1">
    <cfRule type="expression" dxfId="40" priority="6">
      <formula>MOD(ROW(),2)=0</formula>
    </cfRule>
  </conditionalFormatting>
  <conditionalFormatting sqref="K2:O2">
    <cfRule type="expression" dxfId="39" priority="7">
      <formula>MOD(ROW(),2)=0</formula>
    </cfRule>
  </conditionalFormatting>
  <conditionalFormatting sqref="H1:H22">
    <cfRule type="containsText" dxfId="38" priority="8" operator="containsText" text="yes">
      <formula>NOT(ISERROR(SEARCH(("yes"),(H1))))</formula>
    </cfRule>
  </conditionalFormatting>
  <conditionalFormatting sqref="A3:J22">
    <cfRule type="expression" dxfId="37" priority="9">
      <formula>MOD(ROW(),2)=0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NWCG Tenders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'Table Lists'!$G$8:$G$11</xm:f>
          </x14:formula1>
          <xm:sqref>H3</xm:sqref>
        </x14:dataValidation>
        <x14:dataValidation type="list" allowBlank="1" showErrorMessage="1">
          <x14:formula1>
            <xm:f>'Table Lists'!$G$9:$G$11</xm:f>
          </x14:formula1>
          <xm:sqref>H4:H5</xm:sqref>
        </x14:dataValidation>
        <x14:dataValidation type="list" allowBlank="1" showErrorMessage="1">
          <x14:formula1>
            <xm:f>'Table Lists'!$G$2:$G$7</xm:f>
          </x14:formula1>
          <xm:sqref>B3:B22</xm:sqref>
        </x14:dataValidation>
        <x14:dataValidation type="list" allowBlank="1" showErrorMessage="1">
          <x14:formula1>
            <xm:f>'Table Lists'!$AB$2:$AB$4</xm:f>
          </x14:formula1>
          <xm:sqref>J3:J22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Lists'!$AA$2:$AA$4</xm:f>
          </x14:formula1>
          <xm:sqref>I3:I22 H6:H22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F3" sqref="F3"/>
    </sheetView>
  </sheetViews>
  <sheetFormatPr defaultColWidth="14.42578125" defaultRowHeight="15" customHeight="1" x14ac:dyDescent="0.25"/>
  <cols>
    <col min="1" max="1" width="9.7109375" style="75" customWidth="1"/>
    <col min="2" max="2" width="13.7109375" style="75" customWidth="1"/>
    <col min="3" max="3" width="8" style="75" customWidth="1"/>
    <col min="4" max="4" width="8.85546875" style="75" customWidth="1"/>
    <col min="5" max="5" width="18.5703125" style="75" customWidth="1"/>
    <col min="6" max="6" width="8.85546875" style="75" customWidth="1"/>
    <col min="7" max="7" width="5.140625" style="75" customWidth="1"/>
    <col min="8" max="10" width="4.85546875" style="75" customWidth="1"/>
    <col min="11" max="14" width="7.42578125" style="75" customWidth="1"/>
    <col min="15" max="34" width="8.85546875" style="75" customWidth="1"/>
    <col min="35" max="16384" width="14.42578125" style="75"/>
  </cols>
  <sheetData>
    <row r="1" spans="1:14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2" t="s">
        <v>31</v>
      </c>
      <c r="H1" s="139"/>
      <c r="I1" s="139"/>
      <c r="J1" s="139"/>
      <c r="K1" s="153"/>
      <c r="L1" s="9">
        <v>2020</v>
      </c>
      <c r="M1" s="9" t="s">
        <v>32</v>
      </c>
      <c r="N1" s="9">
        <v>2022</v>
      </c>
    </row>
    <row r="2" spans="1:14" ht="44.25" customHeight="1" x14ac:dyDescent="0.25">
      <c r="A2" s="11" t="s">
        <v>33</v>
      </c>
      <c r="B2" s="11" t="s">
        <v>34</v>
      </c>
      <c r="C2" s="11" t="s">
        <v>35</v>
      </c>
      <c r="D2" s="11" t="s">
        <v>36</v>
      </c>
      <c r="E2" s="12" t="s">
        <v>37</v>
      </c>
      <c r="F2" s="11" t="s">
        <v>38</v>
      </c>
      <c r="G2" s="11" t="s">
        <v>39</v>
      </c>
      <c r="H2" s="13" t="s">
        <v>50</v>
      </c>
      <c r="I2" s="13" t="s">
        <v>40</v>
      </c>
      <c r="J2" s="13" t="s">
        <v>41</v>
      </c>
      <c r="K2" s="14" t="s">
        <v>42</v>
      </c>
      <c r="L2" s="15" t="s">
        <v>43</v>
      </c>
      <c r="M2" s="14" t="s">
        <v>44</v>
      </c>
      <c r="N2" s="14" t="s">
        <v>45</v>
      </c>
    </row>
    <row r="3" spans="1:14" s="77" customFormat="1" ht="19.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18" t="str">
        <f>IF(B3='Table Lists'!$B$2," ",IF(B3='Table Lists'!$W$3,'Table Lists'!$X$3,IF(B3='Table Lists'!$W$4,'Table Lists'!$X$4,IF(B3='Table Lists'!$W$5,'Table Lists'!$X$5,IF(B3='Table Lists'!$W$5,'Table Lists'!$X$5, IF(B3='Table Lists'!$W$6, 'Table Lists'!$X$6, IF(B3='Table Lists'!$W$7,'Table Lists'!$X$7,IF(B3='Table Lists'!$W$8,'Table Lists'!$X$8,IF(B3='Table Lists'!$W$9,'Table Lists'!$X$9,IF(B3='Table Lists'!$W$10,'Table Lists'!$X$10,IF(B3='Table Lists'!$W$11,'Table Lists'!$X$11,IF(B3='Table Lists'!$W$12,'Table Lists'!$X$12, IF(B3='Table Lists'!$W$13, 'Table Lists'!$X$13)))))))))))))</f>
        <v xml:space="preserve"> </v>
      </c>
      <c r="L3" s="19" t="str">
        <f>IF(B3='Table Lists'!$B$2, " ", IF($N$1-G3&gt;20,15%,0%))</f>
        <v xml:space="preserve"> </v>
      </c>
      <c r="M3" s="18" t="str">
        <f>IF(B3='Table Lists'!$B$2," ",IF(J3="YES",(K3*0.15),"$0"))</f>
        <v xml:space="preserve"> </v>
      </c>
      <c r="N3" s="18" t="str">
        <f>IF(B3='Table Lists'!$B$2, " ", K3+M3-(L3*K3))</f>
        <v xml:space="preserve"> </v>
      </c>
    </row>
    <row r="4" spans="1:14" s="77" customFormat="1" ht="19.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18" t="str">
        <f>IF(B4='Table Lists'!$B$2," ",IF(B4='Table Lists'!$W$3,'Table Lists'!$X$3,IF(B4='Table Lists'!$W$4,'Table Lists'!$X$4,IF(B4='Table Lists'!$W$5,'Table Lists'!$X$5,IF(B4='Table Lists'!$W$5,'Table Lists'!$X$5, IF(B4='Table Lists'!$W$6, 'Table Lists'!$X$6, IF(B4='Table Lists'!$W$7,'Table Lists'!$X$7,IF(B4='Table Lists'!$W$8,'Table Lists'!$X$8,IF(B4='Table Lists'!$W$9,'Table Lists'!$X$9,IF(B4='Table Lists'!$W$10,'Table Lists'!$X$10,IF(B4='Table Lists'!$W$11,'Table Lists'!$X$11,IF(B4='Table Lists'!$W$12,'Table Lists'!$X$12, IF(B4='Table Lists'!$W$13, 'Table Lists'!$X$13)))))))))))))</f>
        <v xml:space="preserve"> </v>
      </c>
      <c r="L4" s="19" t="str">
        <f>IF(B4='Table Lists'!$B$2, " ", IF($N$1-G4&gt;20,15%,0%))</f>
        <v xml:space="preserve"> </v>
      </c>
      <c r="M4" s="18" t="str">
        <f>IF(B4='Table Lists'!$B$2," ",IF(J4="YES",(K4*0.15),"$0"))</f>
        <v xml:space="preserve"> </v>
      </c>
      <c r="N4" s="18" t="str">
        <f>IF(B4='Table Lists'!$B$2, " ", K4+M4-(L4*K4))</f>
        <v xml:space="preserve"> </v>
      </c>
    </row>
    <row r="5" spans="1:14" s="77" customFormat="1" ht="19.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18" t="str">
        <f>IF(B5='Table Lists'!$B$2," ",IF(B5='Table Lists'!$W$3,'Table Lists'!$X$3,IF(B5='Table Lists'!$W$4,'Table Lists'!$X$4,IF(B5='Table Lists'!$W$5,'Table Lists'!$X$5,IF(B5='Table Lists'!$W$5,'Table Lists'!$X$5, IF(B5='Table Lists'!$W$6, 'Table Lists'!$X$6, IF(B5='Table Lists'!$W$7,'Table Lists'!$X$7,IF(B5='Table Lists'!$W$8,'Table Lists'!$X$8,IF(B5='Table Lists'!$W$9,'Table Lists'!$X$9,IF(B5='Table Lists'!$W$10,'Table Lists'!$X$10,IF(B5='Table Lists'!$W$11,'Table Lists'!$X$11,IF(B5='Table Lists'!$W$12,'Table Lists'!$X$12, IF(B5='Table Lists'!$W$13, 'Table Lists'!$X$13)))))))))))))</f>
        <v xml:space="preserve"> </v>
      </c>
      <c r="L5" s="19" t="str">
        <f>IF(B5='Table Lists'!$B$2, " ", IF($N$1-G5&gt;20,15%,0%))</f>
        <v xml:space="preserve"> </v>
      </c>
      <c r="M5" s="18" t="str">
        <f>IF(B5='Table Lists'!$B$2," ",IF(J5="YES",(K5*0.15),"$0"))</f>
        <v xml:space="preserve"> </v>
      </c>
      <c r="N5" s="18" t="str">
        <f>IF(B5='Table Lists'!$B$2, " ", K5+M5-(L5*K5))</f>
        <v xml:space="preserve"> </v>
      </c>
    </row>
    <row r="6" spans="1:14" s="77" customFormat="1" ht="19.5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18" t="str">
        <f>IF(B6='Table Lists'!$B$2," ",IF(B6='Table Lists'!$W$3,'Table Lists'!$X$3,IF(B6='Table Lists'!$W$4,'Table Lists'!$X$4,IF(B6='Table Lists'!$W$5,'Table Lists'!$X$5,IF(B6='Table Lists'!$W$5,'Table Lists'!$X$5, IF(B6='Table Lists'!$W$6, 'Table Lists'!$X$6, IF(B6='Table Lists'!$W$7,'Table Lists'!$X$7,IF(B6='Table Lists'!$W$8,'Table Lists'!$X$8,IF(B6='Table Lists'!$W$9,'Table Lists'!$X$9,IF(B6='Table Lists'!$W$10,'Table Lists'!$X$10,IF(B6='Table Lists'!$W$11,'Table Lists'!$X$11,IF(B6='Table Lists'!$W$12,'Table Lists'!$X$12, IF(B6='Table Lists'!$W$13, 'Table Lists'!$X$13)))))))))))))</f>
        <v xml:space="preserve"> </v>
      </c>
      <c r="L6" s="19" t="str">
        <f>IF(B6='Table Lists'!$B$2, " ", IF($N$1-G6&gt;20,15%,0%))</f>
        <v xml:space="preserve"> </v>
      </c>
      <c r="M6" s="18" t="str">
        <f>IF(B6='Table Lists'!$B$2," ",IF(J6="YES",(K6*0.15),"$0"))</f>
        <v xml:space="preserve"> </v>
      </c>
      <c r="N6" s="18" t="str">
        <f>IF(B6='Table Lists'!$B$2, " ", K6+M6-(L6*K6))</f>
        <v xml:space="preserve"> </v>
      </c>
    </row>
    <row r="7" spans="1:14" s="77" customFormat="1" ht="19.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18" t="str">
        <f>IF(B7='Table Lists'!$B$2," ",IF(B7='Table Lists'!$W$3,'Table Lists'!$X$3,IF(B7='Table Lists'!$W$4,'Table Lists'!$X$4,IF(B7='Table Lists'!$W$5,'Table Lists'!$X$5,IF(B7='Table Lists'!$W$5,'Table Lists'!$X$5, IF(B7='Table Lists'!$W$6, 'Table Lists'!$X$6, IF(B7='Table Lists'!$W$7,'Table Lists'!$X$7,IF(B7='Table Lists'!$W$8,'Table Lists'!$X$8,IF(B7='Table Lists'!$W$9,'Table Lists'!$X$9,IF(B7='Table Lists'!$W$10,'Table Lists'!$X$10,IF(B7='Table Lists'!$W$11,'Table Lists'!$X$11,IF(B7='Table Lists'!$W$12,'Table Lists'!$X$12, IF(B7='Table Lists'!$W$13, 'Table Lists'!$X$13)))))))))))))</f>
        <v xml:space="preserve"> </v>
      </c>
      <c r="L7" s="19" t="str">
        <f>IF(B7='Table Lists'!$B$2, " ", IF($N$1-G7&gt;20,15%,0%))</f>
        <v xml:space="preserve"> </v>
      </c>
      <c r="M7" s="18" t="str">
        <f>IF(B7='Table Lists'!$B$2," ",IF(J7="YES",(K7*0.15),"$0"))</f>
        <v xml:space="preserve"> </v>
      </c>
      <c r="N7" s="18" t="str">
        <f>IF(B7='Table Lists'!$B$2, " ", K7+M7-(L7*K7))</f>
        <v xml:space="preserve"> </v>
      </c>
    </row>
    <row r="8" spans="1:14" s="77" customFormat="1" ht="19.5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18" t="str">
        <f>IF(B8='Table Lists'!$B$2," ",IF(B8='Table Lists'!$W$3,'Table Lists'!$X$3,IF(B8='Table Lists'!$W$4,'Table Lists'!$X$4,IF(B8='Table Lists'!$W$5,'Table Lists'!$X$5,IF(B8='Table Lists'!$W$5,'Table Lists'!$X$5, IF(B8='Table Lists'!$W$6, 'Table Lists'!$X$6, IF(B8='Table Lists'!$W$7,'Table Lists'!$X$7,IF(B8='Table Lists'!$W$8,'Table Lists'!$X$8,IF(B8='Table Lists'!$W$9,'Table Lists'!$X$9,IF(B8='Table Lists'!$W$10,'Table Lists'!$X$10,IF(B8='Table Lists'!$W$11,'Table Lists'!$X$11,IF(B8='Table Lists'!$W$12,'Table Lists'!$X$12, IF(B8='Table Lists'!$W$13, 'Table Lists'!$X$13)))))))))))))</f>
        <v xml:space="preserve"> </v>
      </c>
      <c r="L8" s="19" t="str">
        <f>IF(B8='Table Lists'!$B$2, " ", IF($N$1-G8&gt;20,15%,0%))</f>
        <v xml:space="preserve"> </v>
      </c>
      <c r="M8" s="18" t="str">
        <f>IF(B8='Table Lists'!$B$2," ",IF(J8="YES",(K8*0.15),"$0"))</f>
        <v xml:space="preserve"> </v>
      </c>
      <c r="N8" s="18" t="str">
        <f>IF(B8='Table Lists'!$B$2, " ", K8+M8-(L8*K8))</f>
        <v xml:space="preserve"> </v>
      </c>
    </row>
    <row r="9" spans="1:14" s="77" customFormat="1" ht="19.5" customHeight="1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18" t="str">
        <f>IF(B9='Table Lists'!$B$2," ",IF(B9='Table Lists'!$W$3,'Table Lists'!$X$3,IF(B9='Table Lists'!$W$4,'Table Lists'!$X$4,IF(B9='Table Lists'!$W$5,'Table Lists'!$X$5,IF(B9='Table Lists'!$W$5,'Table Lists'!$X$5, IF(B9='Table Lists'!$W$6, 'Table Lists'!$X$6, IF(B9='Table Lists'!$W$7,'Table Lists'!$X$7,IF(B9='Table Lists'!$W$8,'Table Lists'!$X$8,IF(B9='Table Lists'!$W$9,'Table Lists'!$X$9,IF(B9='Table Lists'!$W$10,'Table Lists'!$X$10,IF(B9='Table Lists'!$W$11,'Table Lists'!$X$11,IF(B9='Table Lists'!$W$12,'Table Lists'!$X$12, IF(B9='Table Lists'!$W$13, 'Table Lists'!$X$13)))))))))))))</f>
        <v xml:space="preserve"> </v>
      </c>
      <c r="L9" s="19" t="str">
        <f>IF(B9='Table Lists'!$B$2, " ", IF($N$1-G9&gt;20,15%,0%))</f>
        <v xml:space="preserve"> </v>
      </c>
      <c r="M9" s="18" t="str">
        <f>IF(B9='Table Lists'!$B$2," ",IF(J9="YES",(K9*0.15),"$0"))</f>
        <v xml:space="preserve"> </v>
      </c>
      <c r="N9" s="18" t="str">
        <f>IF(B9='Table Lists'!$B$2, " ", K9+M9-(L9*K9))</f>
        <v xml:space="preserve"> </v>
      </c>
    </row>
    <row r="10" spans="1:14" s="77" customFormat="1" ht="19.5" customHeigh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18" t="str">
        <f>IF(B10='Table Lists'!$B$2," ",IF(B10='Table Lists'!$W$3,'Table Lists'!$X$3,IF(B10='Table Lists'!$W$4,'Table Lists'!$X$4,IF(B10='Table Lists'!$W$5,'Table Lists'!$X$5,IF(B10='Table Lists'!$W$5,'Table Lists'!$X$5, IF(B10='Table Lists'!$W$6, 'Table Lists'!$X$6, IF(B10='Table Lists'!$W$7,'Table Lists'!$X$7,IF(B10='Table Lists'!$W$8,'Table Lists'!$X$8,IF(B10='Table Lists'!$W$9,'Table Lists'!$X$9,IF(B10='Table Lists'!$W$10,'Table Lists'!$X$10,IF(B10='Table Lists'!$W$11,'Table Lists'!$X$11,IF(B10='Table Lists'!$W$12,'Table Lists'!$X$12, IF(B10='Table Lists'!$W$13, 'Table Lists'!$X$13)))))))))))))</f>
        <v xml:space="preserve"> </v>
      </c>
      <c r="L10" s="19" t="str">
        <f>IF(B10='Table Lists'!$B$2, " ", IF($N$1-G10&gt;20,15%,0%))</f>
        <v xml:space="preserve"> </v>
      </c>
      <c r="M10" s="18" t="str">
        <f>IF(B10='Table Lists'!$B$2," ",IF(J10="YES",(K10*0.15),"$0"))</f>
        <v xml:space="preserve"> </v>
      </c>
      <c r="N10" s="18" t="str">
        <f>IF(B10='Table Lists'!$B$2, " ", K10+M10-(L10*K10))</f>
        <v xml:space="preserve"> </v>
      </c>
    </row>
    <row r="11" spans="1:14" s="77" customFormat="1" ht="19.5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18" t="str">
        <f>IF(B11='Table Lists'!$B$2," ",IF(B11='Table Lists'!$W$3,'Table Lists'!$X$3,IF(B11='Table Lists'!$W$4,'Table Lists'!$X$4,IF(B11='Table Lists'!$W$5,'Table Lists'!$X$5,IF(B11='Table Lists'!$W$5,'Table Lists'!$X$5, IF(B11='Table Lists'!$W$6, 'Table Lists'!$X$6, IF(B11='Table Lists'!$W$7,'Table Lists'!$X$7,IF(B11='Table Lists'!$W$8,'Table Lists'!$X$8,IF(B11='Table Lists'!$W$9,'Table Lists'!$X$9,IF(B11='Table Lists'!$W$10,'Table Lists'!$X$10,IF(B11='Table Lists'!$W$11,'Table Lists'!$X$11,IF(B11='Table Lists'!$W$12,'Table Lists'!$X$12, IF(B11='Table Lists'!$W$13, 'Table Lists'!$X$13)))))))))))))</f>
        <v xml:space="preserve"> </v>
      </c>
      <c r="L11" s="19" t="str">
        <f>IF(B11='Table Lists'!$B$2, " ", IF($N$1-G11&gt;20,15%,0%))</f>
        <v xml:space="preserve"> </v>
      </c>
      <c r="M11" s="18" t="str">
        <f>IF(B11='Table Lists'!$B$2," ",IF(J11="YES",(K11*0.15),"$0"))</f>
        <v xml:space="preserve"> </v>
      </c>
      <c r="N11" s="18" t="str">
        <f>IF(B11='Table Lists'!$B$2, " ", K11+M11-(L11*K11))</f>
        <v xml:space="preserve"> </v>
      </c>
    </row>
    <row r="12" spans="1:14" s="77" customFormat="1" ht="19.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18" t="str">
        <f>IF(B12='Table Lists'!$B$2," ",IF(B12='Table Lists'!$W$3,'Table Lists'!$X$3,IF(B12='Table Lists'!$W$4,'Table Lists'!$X$4,IF(B12='Table Lists'!$W$5,'Table Lists'!$X$5,IF(B12='Table Lists'!$W$5,'Table Lists'!$X$5, IF(B12='Table Lists'!$W$6, 'Table Lists'!$X$6, IF(B12='Table Lists'!$W$7,'Table Lists'!$X$7,IF(B12='Table Lists'!$W$8,'Table Lists'!$X$8,IF(B12='Table Lists'!$W$9,'Table Lists'!$X$9,IF(B12='Table Lists'!$W$10,'Table Lists'!$X$10,IF(B12='Table Lists'!$W$11,'Table Lists'!$X$11,IF(B12='Table Lists'!$W$12,'Table Lists'!$X$12, IF(B12='Table Lists'!$W$13, 'Table Lists'!$X$13)))))))))))))</f>
        <v xml:space="preserve"> </v>
      </c>
      <c r="L12" s="19" t="str">
        <f>IF(B12='Table Lists'!$B$2, " ", IF($N$1-G12&gt;20,15%,0%))</f>
        <v xml:space="preserve"> </v>
      </c>
      <c r="M12" s="18" t="str">
        <f>IF(B12='Table Lists'!$B$2," ",IF(J12="YES",(K12*0.15),"$0"))</f>
        <v xml:space="preserve"> </v>
      </c>
      <c r="N12" s="18" t="str">
        <f>IF(B12='Table Lists'!$B$2, " ", K12+M12-(L12*K12))</f>
        <v xml:space="preserve"> </v>
      </c>
    </row>
    <row r="13" spans="1:14" s="77" customFormat="1" ht="19.5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18" t="str">
        <f>IF(B13='Table Lists'!$B$2," ",IF(B13='Table Lists'!$W$3,'Table Lists'!$X$3,IF(B13='Table Lists'!$W$4,'Table Lists'!$X$4,IF(B13='Table Lists'!$W$5,'Table Lists'!$X$5,IF(B13='Table Lists'!$W$5,'Table Lists'!$X$5, IF(B13='Table Lists'!$W$6, 'Table Lists'!$X$6, IF(B13='Table Lists'!$W$7,'Table Lists'!$X$7,IF(B13='Table Lists'!$W$8,'Table Lists'!$X$8,IF(B13='Table Lists'!$W$9,'Table Lists'!$X$9,IF(B13='Table Lists'!$W$10,'Table Lists'!$X$10,IF(B13='Table Lists'!$W$11,'Table Lists'!$X$11,IF(B13='Table Lists'!$W$12,'Table Lists'!$X$12, IF(B13='Table Lists'!$W$13, 'Table Lists'!$X$13)))))))))))))</f>
        <v xml:space="preserve"> </v>
      </c>
      <c r="L13" s="19" t="str">
        <f>IF(B13='Table Lists'!$B$2, " ", IF($N$1-G13&gt;20,15%,0%))</f>
        <v xml:space="preserve"> </v>
      </c>
      <c r="M13" s="18" t="str">
        <f>IF(B13='Table Lists'!$B$2," ",IF(J13="YES",(K13*0.15),"$0"))</f>
        <v xml:space="preserve"> </v>
      </c>
      <c r="N13" s="18" t="str">
        <f>IF(B13='Table Lists'!$B$2, " ", K13+M13-(L13*K13))</f>
        <v xml:space="preserve"> </v>
      </c>
    </row>
    <row r="14" spans="1:14" s="77" customFormat="1" ht="19.5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18" t="str">
        <f>IF(B14='Table Lists'!$B$2," ",IF(B14='Table Lists'!$W$3,'Table Lists'!$X$3,IF(B14='Table Lists'!$W$4,'Table Lists'!$X$4,IF(B14='Table Lists'!$W$5,'Table Lists'!$X$5,IF(B14='Table Lists'!$W$5,'Table Lists'!$X$5, IF(B14='Table Lists'!$W$6, 'Table Lists'!$X$6, IF(B14='Table Lists'!$W$7,'Table Lists'!$X$7,IF(B14='Table Lists'!$W$8,'Table Lists'!$X$8,IF(B14='Table Lists'!$W$9,'Table Lists'!$X$9,IF(B14='Table Lists'!$W$10,'Table Lists'!$X$10,IF(B14='Table Lists'!$W$11,'Table Lists'!$X$11,IF(B14='Table Lists'!$W$12,'Table Lists'!$X$12, IF(B14='Table Lists'!$W$13, 'Table Lists'!$X$13)))))))))))))</f>
        <v xml:space="preserve"> </v>
      </c>
      <c r="L14" s="19" t="str">
        <f>IF(B14='Table Lists'!$B$2, " ", IF($N$1-G14&gt;20,15%,0%))</f>
        <v xml:space="preserve"> </v>
      </c>
      <c r="M14" s="18" t="str">
        <f>IF(B14='Table Lists'!$B$2," ",IF(J14="YES",(K14*0.15),"$0"))</f>
        <v xml:space="preserve"> </v>
      </c>
      <c r="N14" s="18" t="str">
        <f>IF(B14='Table Lists'!$B$2, " ", K14+M14-(L14*K14))</f>
        <v xml:space="preserve"> </v>
      </c>
    </row>
    <row r="15" spans="1:14" s="77" customFormat="1" ht="19.5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18" t="str">
        <f>IF(B15='Table Lists'!$B$2," ",IF(B15='Table Lists'!$W$3,'Table Lists'!$X$3,IF(B15='Table Lists'!$W$4,'Table Lists'!$X$4,IF(B15='Table Lists'!$W$5,'Table Lists'!$X$5,IF(B15='Table Lists'!$W$5,'Table Lists'!$X$5, IF(B15='Table Lists'!$W$6, 'Table Lists'!$X$6, IF(B15='Table Lists'!$W$7,'Table Lists'!$X$7,IF(B15='Table Lists'!$W$8,'Table Lists'!$X$8,IF(B15='Table Lists'!$W$9,'Table Lists'!$X$9,IF(B15='Table Lists'!$W$10,'Table Lists'!$X$10,IF(B15='Table Lists'!$W$11,'Table Lists'!$X$11,IF(B15='Table Lists'!$W$12,'Table Lists'!$X$12, IF(B15='Table Lists'!$W$13, 'Table Lists'!$X$13)))))))))))))</f>
        <v xml:space="preserve"> </v>
      </c>
      <c r="L15" s="19" t="str">
        <f>IF(B15='Table Lists'!$B$2, " ", IF($N$1-G15&gt;20,15%,0%))</f>
        <v xml:space="preserve"> </v>
      </c>
      <c r="M15" s="18" t="str">
        <f>IF(B15='Table Lists'!$B$2," ",IF(J15="YES",(K15*0.15),"$0"))</f>
        <v xml:space="preserve"> </v>
      </c>
      <c r="N15" s="18" t="str">
        <f>IF(B15='Table Lists'!$B$2, " ", K15+M15-(L15*K15))</f>
        <v xml:space="preserve"> </v>
      </c>
    </row>
    <row r="16" spans="1:14" s="77" customFormat="1" ht="19.5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18" t="str">
        <f>IF(B16='Table Lists'!$B$2," ",IF(B16='Table Lists'!$W$3,'Table Lists'!$X$3,IF(B16='Table Lists'!$W$4,'Table Lists'!$X$4,IF(B16='Table Lists'!$W$5,'Table Lists'!$X$5,IF(B16='Table Lists'!$W$5,'Table Lists'!$X$5, IF(B16='Table Lists'!$W$6, 'Table Lists'!$X$6, IF(B16='Table Lists'!$W$7,'Table Lists'!$X$7,IF(B16='Table Lists'!$W$8,'Table Lists'!$X$8,IF(B16='Table Lists'!$W$9,'Table Lists'!$X$9,IF(B16='Table Lists'!$W$10,'Table Lists'!$X$10,IF(B16='Table Lists'!$W$11,'Table Lists'!$X$11,IF(B16='Table Lists'!$W$12,'Table Lists'!$X$12, IF(B16='Table Lists'!$W$13, 'Table Lists'!$X$13)))))))))))))</f>
        <v xml:space="preserve"> </v>
      </c>
      <c r="L16" s="19" t="str">
        <f>IF(B16='Table Lists'!$B$2, " ", IF($N$1-G16&gt;20,15%,0%))</f>
        <v xml:space="preserve"> </v>
      </c>
      <c r="M16" s="18" t="str">
        <f>IF(B16='Table Lists'!$B$2," ",IF(J16="YES",(K16*0.15),"$0"))</f>
        <v xml:space="preserve"> </v>
      </c>
      <c r="N16" s="18" t="str">
        <f>IF(B16='Table Lists'!$B$2, " ", K16+M16-(L16*K16))</f>
        <v xml:space="preserve"> </v>
      </c>
    </row>
    <row r="17" spans="1:14" s="77" customFormat="1" ht="19.5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18" t="str">
        <f>IF(B17='Table Lists'!$B$2," ",IF(B17='Table Lists'!$W$3,'Table Lists'!$X$3,IF(B17='Table Lists'!$W$4,'Table Lists'!$X$4,IF(B17='Table Lists'!$W$5,'Table Lists'!$X$5,IF(B17='Table Lists'!$W$5,'Table Lists'!$X$5, IF(B17='Table Lists'!$W$6, 'Table Lists'!$X$6, IF(B17='Table Lists'!$W$7,'Table Lists'!$X$7,IF(B17='Table Lists'!$W$8,'Table Lists'!$X$8,IF(B17='Table Lists'!$W$9,'Table Lists'!$X$9,IF(B17='Table Lists'!$W$10,'Table Lists'!$X$10,IF(B17='Table Lists'!$W$11,'Table Lists'!$X$11,IF(B17='Table Lists'!$W$12,'Table Lists'!$X$12, IF(B17='Table Lists'!$W$13, 'Table Lists'!$X$13)))))))))))))</f>
        <v xml:space="preserve"> </v>
      </c>
      <c r="L17" s="19" t="str">
        <f>IF(B17='Table Lists'!$B$2, " ", IF($N$1-G17&gt;20,15%,0%))</f>
        <v xml:space="preserve"> </v>
      </c>
      <c r="M17" s="18" t="str">
        <f>IF(B17='Table Lists'!$B$2," ",IF(J17="YES",(K17*0.15),"$0"))</f>
        <v xml:space="preserve"> </v>
      </c>
      <c r="N17" s="18" t="str">
        <f>IF(B17='Table Lists'!$B$2, " ", K17+M17-(L17*K17))</f>
        <v xml:space="preserve"> </v>
      </c>
    </row>
    <row r="18" spans="1:14" s="77" customFormat="1" ht="19.5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18" t="str">
        <f>IF(B18='Table Lists'!$B$2," ",IF(B18='Table Lists'!$W$3,'Table Lists'!$X$3,IF(B18='Table Lists'!$W$4,'Table Lists'!$X$4,IF(B18='Table Lists'!$W$5,'Table Lists'!$X$5,IF(B18='Table Lists'!$W$5,'Table Lists'!$X$5, IF(B18='Table Lists'!$W$6, 'Table Lists'!$X$6, IF(B18='Table Lists'!$W$7,'Table Lists'!$X$7,IF(B18='Table Lists'!$W$8,'Table Lists'!$X$8,IF(B18='Table Lists'!$W$9,'Table Lists'!$X$9,IF(B18='Table Lists'!$W$10,'Table Lists'!$X$10,IF(B18='Table Lists'!$W$11,'Table Lists'!$X$11,IF(B18='Table Lists'!$W$12,'Table Lists'!$X$12, IF(B18='Table Lists'!$W$13, 'Table Lists'!$X$13)))))))))))))</f>
        <v xml:space="preserve"> </v>
      </c>
      <c r="L18" s="19" t="str">
        <f>IF(B18='Table Lists'!$B$2, " ", IF($N$1-G18&gt;20,15%,0%))</f>
        <v xml:space="preserve"> </v>
      </c>
      <c r="M18" s="18" t="str">
        <f>IF(B18='Table Lists'!$B$2," ",IF(J18="YES",(K18*0.15),"$0"))</f>
        <v xml:space="preserve"> </v>
      </c>
      <c r="N18" s="18" t="str">
        <f>IF(B18='Table Lists'!$B$2, " ", K18+M18-(L18*K18))</f>
        <v xml:space="preserve"> </v>
      </c>
    </row>
    <row r="19" spans="1:14" s="77" customFormat="1" ht="19.5" customHeigh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18" t="str">
        <f>IF(B19='Table Lists'!$B$2," ",IF(B19='Table Lists'!$W$3,'Table Lists'!$X$3,IF(B19='Table Lists'!$W$4,'Table Lists'!$X$4,IF(B19='Table Lists'!$W$5,'Table Lists'!$X$5,IF(B19='Table Lists'!$W$5,'Table Lists'!$X$5, IF(B19='Table Lists'!$W$6, 'Table Lists'!$X$6, IF(B19='Table Lists'!$W$7,'Table Lists'!$X$7,IF(B19='Table Lists'!$W$8,'Table Lists'!$X$8,IF(B19='Table Lists'!$W$9,'Table Lists'!$X$9,IF(B19='Table Lists'!$W$10,'Table Lists'!$X$10,IF(B19='Table Lists'!$W$11,'Table Lists'!$X$11,IF(B19='Table Lists'!$W$12,'Table Lists'!$X$12, IF(B19='Table Lists'!$W$13, 'Table Lists'!$X$13)))))))))))))</f>
        <v xml:space="preserve"> </v>
      </c>
      <c r="L19" s="19" t="str">
        <f>IF(B19='Table Lists'!$B$2, " ", IF($N$1-G19&gt;20,15%,0%))</f>
        <v xml:space="preserve"> </v>
      </c>
      <c r="M19" s="18" t="str">
        <f>IF(B19='Table Lists'!$B$2," ",IF(J19="YES",(K19*0.15),"$0"))</f>
        <v xml:space="preserve"> </v>
      </c>
      <c r="N19" s="18" t="str">
        <f>IF(B19='Table Lists'!$B$2, " ", K19+M19-(L19*K19))</f>
        <v xml:space="preserve"> </v>
      </c>
    </row>
    <row r="20" spans="1:14" s="77" customFormat="1" ht="19.5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18" t="str">
        <f>IF(B20='Table Lists'!$B$2," ",IF(B20='Table Lists'!$W$3,'Table Lists'!$X$3,IF(B20='Table Lists'!$W$4,'Table Lists'!$X$4,IF(B20='Table Lists'!$W$5,'Table Lists'!$X$5,IF(B20='Table Lists'!$W$5,'Table Lists'!$X$5, IF(B20='Table Lists'!$W$6, 'Table Lists'!$X$6, IF(B20='Table Lists'!$W$7,'Table Lists'!$X$7,IF(B20='Table Lists'!$W$8,'Table Lists'!$X$8,IF(B20='Table Lists'!$W$9,'Table Lists'!$X$9,IF(B20='Table Lists'!$W$10,'Table Lists'!$X$10,IF(B20='Table Lists'!$W$11,'Table Lists'!$X$11,IF(B20='Table Lists'!$W$12,'Table Lists'!$X$12, IF(B20='Table Lists'!$W$13, 'Table Lists'!$X$13)))))))))))))</f>
        <v xml:space="preserve"> </v>
      </c>
      <c r="L20" s="19" t="str">
        <f>IF(B20='Table Lists'!$B$2, " ", IF($N$1-G20&gt;20,15%,0%))</f>
        <v xml:space="preserve"> </v>
      </c>
      <c r="M20" s="18" t="str">
        <f>IF(B20='Table Lists'!$B$2," ",IF(J20="YES",(K20*0.15),"$0"))</f>
        <v xml:space="preserve"> </v>
      </c>
      <c r="N20" s="18" t="str">
        <f>IF(B20='Table Lists'!$B$2, " ", K20+M20-(L20*K20))</f>
        <v xml:space="preserve"> </v>
      </c>
    </row>
    <row r="21" spans="1:14" s="77" customFormat="1" ht="19.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18" t="str">
        <f>IF(B21='Table Lists'!$B$2," ",IF(B21='Table Lists'!$W$3,'Table Lists'!$X$3,IF(B21='Table Lists'!$W$4,'Table Lists'!$X$4,IF(B21='Table Lists'!$W$5,'Table Lists'!$X$5,IF(B21='Table Lists'!$W$5,'Table Lists'!$X$5, IF(B21='Table Lists'!$W$6, 'Table Lists'!$X$6, IF(B21='Table Lists'!$W$7,'Table Lists'!$X$7,IF(B21='Table Lists'!$W$8,'Table Lists'!$X$8,IF(B21='Table Lists'!$W$9,'Table Lists'!$X$9,IF(B21='Table Lists'!$W$10,'Table Lists'!$X$10,IF(B21='Table Lists'!$W$11,'Table Lists'!$X$11,IF(B21='Table Lists'!$W$12,'Table Lists'!$X$12, IF(B21='Table Lists'!$W$13, 'Table Lists'!$X$13)))))))))))))</f>
        <v xml:space="preserve"> </v>
      </c>
      <c r="L21" s="19" t="str">
        <f>IF(B21='Table Lists'!$B$2, " ", IF($N$1-G21&gt;20,15%,0%))</f>
        <v xml:space="preserve"> </v>
      </c>
      <c r="M21" s="18" t="str">
        <f>IF(B21='Table Lists'!$B$2," ",IF(J21="YES",(K21*0.15),"$0"))</f>
        <v xml:space="preserve"> </v>
      </c>
      <c r="N21" s="18" t="str">
        <f>IF(B21='Table Lists'!$B$2, " ", K21+M21-(L21*K21))</f>
        <v xml:space="preserve"> </v>
      </c>
    </row>
    <row r="22" spans="1:14" s="77" customFormat="1" ht="19.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18" t="str">
        <f>IF(B22='Table Lists'!$B$2," ",IF(B22='Table Lists'!$W$3,'Table Lists'!$X$3,IF(B22='Table Lists'!$W$4,'Table Lists'!$X$4,IF(B22='Table Lists'!$W$5,'Table Lists'!$X$5,IF(B22='Table Lists'!$W$5,'Table Lists'!$X$5, IF(B22='Table Lists'!$W$6, 'Table Lists'!$X$6, IF(B22='Table Lists'!$W$7,'Table Lists'!$X$7,IF(B22='Table Lists'!$W$8,'Table Lists'!$X$8,IF(B22='Table Lists'!$W$9,'Table Lists'!$X$9,IF(B22='Table Lists'!$W$10,'Table Lists'!$X$10,IF(B22='Table Lists'!$W$11,'Table Lists'!$X$11,IF(B22='Table Lists'!$W$12,'Table Lists'!$X$12, IF(B22='Table Lists'!$W$13, 'Table Lists'!$X$13)))))))))))))</f>
        <v xml:space="preserve"> </v>
      </c>
      <c r="L22" s="19" t="str">
        <f>IF(B22='Table Lists'!$B$2, " ", IF($N$1-G22&gt;20,15%,0%))</f>
        <v xml:space="preserve"> </v>
      </c>
      <c r="M22" s="18" t="str">
        <f>IF(B22='Table Lists'!$B$2," ",IF(J22="YES",(K22*0.15),"$0"))</f>
        <v xml:space="preserve"> </v>
      </c>
      <c r="N22" s="18" t="str">
        <f>IF(B22='Table Lists'!$B$2, " ", K22+M22-(L22*K22))</f>
        <v xml:space="preserve"> </v>
      </c>
    </row>
    <row r="23" spans="1:14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/>
    <row r="27" spans="1:14" ht="19.5" customHeight="1" x14ac:dyDescent="0.25"/>
    <row r="28" spans="1:14" ht="19.5" customHeight="1" x14ac:dyDescent="0.25"/>
    <row r="29" spans="1:14" ht="19.5" customHeight="1" x14ac:dyDescent="0.25"/>
    <row r="30" spans="1:14" ht="19.5" customHeight="1" x14ac:dyDescent="0.25"/>
    <row r="31" spans="1:14" ht="19.5" customHeight="1" x14ac:dyDescent="0.25"/>
    <row r="32" spans="1:14" ht="19.5" customHeight="1" x14ac:dyDescent="0.25"/>
    <row r="33" spans="11:14" ht="19.5" customHeight="1" x14ac:dyDescent="0.25"/>
    <row r="34" spans="11:14" ht="19.5" customHeight="1" x14ac:dyDescent="0.25"/>
    <row r="35" spans="11:14" ht="19.5" customHeight="1" x14ac:dyDescent="0.25"/>
    <row r="36" spans="11:14" ht="19.5" customHeight="1" x14ac:dyDescent="0.25"/>
    <row r="37" spans="11:14" ht="19.5" customHeight="1" x14ac:dyDescent="0.25"/>
    <row r="38" spans="11:14" ht="19.5" customHeight="1" x14ac:dyDescent="0.25"/>
    <row r="39" spans="11:14" ht="19.5" customHeight="1" x14ac:dyDescent="0.25"/>
    <row r="40" spans="11:14" ht="19.5" customHeight="1" x14ac:dyDescent="0.25"/>
    <row r="41" spans="11:14" ht="19.5" customHeight="1" x14ac:dyDescent="0.25"/>
    <row r="42" spans="11:14" ht="19.5" customHeight="1" x14ac:dyDescent="0.25"/>
    <row r="43" spans="11:14" ht="19.5" customHeight="1" x14ac:dyDescent="0.25">
      <c r="K43" s="20"/>
      <c r="L43" s="20"/>
      <c r="M43" s="20"/>
      <c r="N43" s="20"/>
    </row>
    <row r="44" spans="11:14" ht="19.5" customHeight="1" x14ac:dyDescent="0.25">
      <c r="K44" s="20"/>
      <c r="L44" s="20"/>
      <c r="M44" s="20"/>
      <c r="N44" s="20"/>
    </row>
    <row r="45" spans="11:14" ht="19.5" customHeight="1" x14ac:dyDescent="0.25">
      <c r="K45" s="20"/>
      <c r="L45" s="20"/>
      <c r="M45" s="20"/>
      <c r="N45" s="20"/>
    </row>
    <row r="46" spans="11:14" ht="19.5" customHeight="1" x14ac:dyDescent="0.25">
      <c r="K46" s="20"/>
      <c r="L46" s="20"/>
      <c r="M46" s="20"/>
      <c r="N46" s="20"/>
    </row>
    <row r="47" spans="11:14" ht="19.5" customHeight="1" x14ac:dyDescent="0.25">
      <c r="K47" s="20"/>
      <c r="L47" s="20"/>
      <c r="M47" s="20"/>
      <c r="N47" s="20"/>
    </row>
    <row r="48" spans="11:14" ht="19.5" customHeight="1" x14ac:dyDescent="0.25">
      <c r="K48" s="20"/>
      <c r="L48" s="20"/>
      <c r="M48" s="20"/>
      <c r="N48" s="20"/>
    </row>
    <row r="49" spans="11:14" ht="19.5" customHeight="1" x14ac:dyDescent="0.25">
      <c r="K49" s="20"/>
      <c r="L49" s="20"/>
      <c r="M49" s="20"/>
      <c r="N49" s="20"/>
    </row>
    <row r="50" spans="11:14" ht="19.5" customHeight="1" x14ac:dyDescent="0.25">
      <c r="K50" s="20"/>
      <c r="L50" s="20"/>
      <c r="M50" s="20"/>
      <c r="N50" s="20"/>
    </row>
    <row r="51" spans="11:14" ht="19.5" customHeight="1" x14ac:dyDescent="0.25">
      <c r="K51" s="20"/>
      <c r="L51" s="20"/>
      <c r="M51" s="20"/>
      <c r="N51" s="20"/>
    </row>
    <row r="52" spans="11:14" ht="19.5" customHeight="1" x14ac:dyDescent="0.25">
      <c r="K52" s="20"/>
      <c r="L52" s="20"/>
      <c r="M52" s="20"/>
      <c r="N52" s="20"/>
    </row>
    <row r="53" spans="11:14" ht="19.5" customHeight="1" x14ac:dyDescent="0.25">
      <c r="K53" s="20"/>
      <c r="L53" s="20"/>
      <c r="M53" s="20"/>
      <c r="N53" s="20"/>
    </row>
    <row r="54" spans="11:14" ht="19.5" customHeight="1" x14ac:dyDescent="0.25">
      <c r="K54" s="20"/>
      <c r="L54" s="20"/>
      <c r="M54" s="20"/>
      <c r="N54" s="20"/>
    </row>
    <row r="55" spans="11:14" ht="19.5" customHeight="1" x14ac:dyDescent="0.25">
      <c r="K55" s="20"/>
      <c r="L55" s="20"/>
      <c r="M55" s="20"/>
      <c r="N55" s="20"/>
    </row>
    <row r="56" spans="11:14" ht="19.5" customHeight="1" x14ac:dyDescent="0.25">
      <c r="K56" s="20"/>
      <c r="L56" s="20"/>
      <c r="M56" s="20"/>
      <c r="N56" s="20"/>
    </row>
    <row r="57" spans="11:14" ht="19.5" customHeight="1" x14ac:dyDescent="0.25">
      <c r="K57" s="20"/>
      <c r="L57" s="20"/>
      <c r="M57" s="20"/>
      <c r="N57" s="20"/>
    </row>
    <row r="58" spans="11:14" ht="19.5" customHeight="1" x14ac:dyDescent="0.25">
      <c r="K58" s="20"/>
      <c r="L58" s="20"/>
      <c r="M58" s="20"/>
      <c r="N58" s="20"/>
    </row>
    <row r="59" spans="11:14" ht="15.75" customHeight="1" x14ac:dyDescent="0.25">
      <c r="K59" s="20"/>
      <c r="L59" s="20"/>
      <c r="M59" s="20"/>
      <c r="N59" s="20"/>
    </row>
    <row r="60" spans="11:14" ht="15.75" customHeight="1" x14ac:dyDescent="0.25">
      <c r="K60" s="20"/>
      <c r="L60" s="20"/>
      <c r="M60" s="20"/>
      <c r="N60" s="20"/>
    </row>
    <row r="61" spans="11:14" ht="15.75" customHeight="1" x14ac:dyDescent="0.25">
      <c r="K61" s="20"/>
      <c r="L61" s="20"/>
      <c r="M61" s="20"/>
      <c r="N61" s="20"/>
    </row>
    <row r="62" spans="11:14" ht="15.75" customHeight="1" x14ac:dyDescent="0.25">
      <c r="K62" s="20"/>
      <c r="L62" s="20"/>
      <c r="M62" s="20"/>
      <c r="N62" s="20"/>
    </row>
    <row r="63" spans="11:14" ht="15.75" customHeight="1" x14ac:dyDescent="0.25">
      <c r="K63" s="20"/>
      <c r="L63" s="20"/>
      <c r="M63" s="20"/>
      <c r="N63" s="20"/>
    </row>
    <row r="64" spans="11:14" ht="15.75" customHeight="1" x14ac:dyDescent="0.25">
      <c r="K64" s="20"/>
      <c r="L64" s="20"/>
      <c r="M64" s="20"/>
      <c r="N64" s="20"/>
    </row>
    <row r="65" spans="11:14" ht="15.75" customHeight="1" x14ac:dyDescent="0.25">
      <c r="K65" s="20"/>
      <c r="L65" s="20"/>
      <c r="M65" s="20"/>
      <c r="N65" s="20"/>
    </row>
    <row r="66" spans="11:14" ht="15.75" customHeight="1" x14ac:dyDescent="0.25">
      <c r="K66" s="20"/>
      <c r="L66" s="20"/>
      <c r="M66" s="20"/>
      <c r="N66" s="20"/>
    </row>
    <row r="67" spans="11:14" ht="15.75" customHeight="1" x14ac:dyDescent="0.25">
      <c r="K67" s="20"/>
      <c r="L67" s="20"/>
      <c r="M67" s="20"/>
      <c r="N67" s="20"/>
    </row>
    <row r="68" spans="11:14" ht="15.75" customHeight="1" x14ac:dyDescent="0.25">
      <c r="K68" s="20"/>
      <c r="L68" s="20"/>
      <c r="M68" s="20"/>
      <c r="N68" s="20"/>
    </row>
    <row r="69" spans="11:14" ht="15.75" customHeight="1" x14ac:dyDescent="0.25">
      <c r="K69" s="20"/>
      <c r="L69" s="20"/>
      <c r="M69" s="20"/>
      <c r="N69" s="20"/>
    </row>
    <row r="70" spans="11:14" ht="15.75" customHeight="1" x14ac:dyDescent="0.25">
      <c r="K70" s="20"/>
      <c r="L70" s="20"/>
      <c r="M70" s="20"/>
      <c r="N70" s="20"/>
    </row>
    <row r="71" spans="11:14" ht="15.75" customHeight="1" x14ac:dyDescent="0.25">
      <c r="K71" s="20"/>
      <c r="L71" s="20"/>
      <c r="M71" s="20"/>
      <c r="N71" s="20"/>
    </row>
    <row r="72" spans="11:14" ht="15.75" customHeight="1" x14ac:dyDescent="0.25">
      <c r="K72" s="20"/>
      <c r="L72" s="20"/>
      <c r="M72" s="20"/>
      <c r="N72" s="20"/>
    </row>
    <row r="73" spans="11:14" ht="15.75" customHeight="1" x14ac:dyDescent="0.25">
      <c r="K73" s="20"/>
      <c r="L73" s="20"/>
      <c r="M73" s="20"/>
      <c r="N73" s="20"/>
    </row>
    <row r="74" spans="11:14" ht="15.75" customHeight="1" x14ac:dyDescent="0.25">
      <c r="K74" s="20"/>
      <c r="L74" s="20"/>
      <c r="M74" s="20"/>
      <c r="N74" s="20"/>
    </row>
    <row r="75" spans="11:14" ht="15.75" customHeight="1" x14ac:dyDescent="0.25">
      <c r="K75" s="20"/>
      <c r="L75" s="20"/>
      <c r="M75" s="20"/>
      <c r="N75" s="20"/>
    </row>
    <row r="76" spans="11:14" ht="15.75" customHeight="1" x14ac:dyDescent="0.25">
      <c r="K76" s="20"/>
      <c r="L76" s="20"/>
      <c r="M76" s="20"/>
      <c r="N76" s="20"/>
    </row>
    <row r="77" spans="11:14" ht="15.75" customHeight="1" x14ac:dyDescent="0.25">
      <c r="K77" s="20"/>
      <c r="L77" s="20"/>
      <c r="M77" s="20"/>
      <c r="N77" s="20"/>
    </row>
    <row r="78" spans="11:14" ht="15.75" customHeight="1" x14ac:dyDescent="0.25">
      <c r="K78" s="20"/>
      <c r="L78" s="20"/>
      <c r="M78" s="20"/>
      <c r="N78" s="20"/>
    </row>
    <row r="79" spans="11:14" ht="15.75" customHeight="1" x14ac:dyDescent="0.25">
      <c r="K79" s="20"/>
      <c r="L79" s="20"/>
      <c r="M79" s="20"/>
      <c r="N79" s="20"/>
    </row>
    <row r="80" spans="11:14" ht="15.75" customHeight="1" x14ac:dyDescent="0.25">
      <c r="K80" s="20"/>
      <c r="L80" s="20"/>
      <c r="M80" s="20"/>
      <c r="N80" s="20"/>
    </row>
    <row r="81" spans="11:14" ht="15.75" customHeight="1" x14ac:dyDescent="0.25">
      <c r="K81" s="20"/>
      <c r="L81" s="20"/>
      <c r="M81" s="20"/>
      <c r="N81" s="20"/>
    </row>
    <row r="82" spans="11:14" ht="15.75" customHeight="1" x14ac:dyDescent="0.25">
      <c r="K82" s="20"/>
      <c r="L82" s="20"/>
      <c r="M82" s="20"/>
      <c r="N82" s="20"/>
    </row>
    <row r="83" spans="11:14" ht="15.75" customHeight="1" x14ac:dyDescent="0.25">
      <c r="K83" s="20"/>
      <c r="L83" s="20"/>
      <c r="M83" s="20"/>
      <c r="N83" s="20"/>
    </row>
    <row r="84" spans="11:14" ht="15.75" customHeight="1" x14ac:dyDescent="0.25">
      <c r="K84" s="20"/>
      <c r="L84" s="20"/>
      <c r="M84" s="20"/>
      <c r="N84" s="20"/>
    </row>
    <row r="85" spans="11:14" ht="15.75" customHeight="1" x14ac:dyDescent="0.25">
      <c r="K85" s="20"/>
      <c r="L85" s="20"/>
      <c r="M85" s="20"/>
      <c r="N85" s="20"/>
    </row>
    <row r="86" spans="11:14" ht="15.75" customHeight="1" x14ac:dyDescent="0.25">
      <c r="K86" s="20"/>
      <c r="L86" s="20"/>
      <c r="M86" s="20"/>
      <c r="N86" s="20"/>
    </row>
    <row r="87" spans="11:14" ht="15.75" customHeight="1" x14ac:dyDescent="0.25">
      <c r="K87" s="20"/>
      <c r="L87" s="20"/>
      <c r="M87" s="20"/>
      <c r="N87" s="20"/>
    </row>
    <row r="88" spans="11:14" ht="15.75" customHeight="1" x14ac:dyDescent="0.25">
      <c r="K88" s="20"/>
      <c r="L88" s="20"/>
      <c r="M88" s="20"/>
      <c r="N88" s="20"/>
    </row>
    <row r="89" spans="11:14" ht="15.75" customHeight="1" x14ac:dyDescent="0.25">
      <c r="K89" s="20"/>
      <c r="L89" s="20"/>
      <c r="M89" s="20"/>
      <c r="N89" s="20"/>
    </row>
    <row r="90" spans="11:14" ht="15.75" customHeight="1" x14ac:dyDescent="0.25">
      <c r="K90" s="20"/>
      <c r="L90" s="20"/>
      <c r="M90" s="20"/>
      <c r="N90" s="20"/>
    </row>
    <row r="91" spans="11:14" ht="15.75" customHeight="1" x14ac:dyDescent="0.25">
      <c r="K91" s="20"/>
      <c r="L91" s="20"/>
      <c r="M91" s="20"/>
      <c r="N91" s="20"/>
    </row>
    <row r="92" spans="11:14" ht="15.75" customHeight="1" x14ac:dyDescent="0.25">
      <c r="K92" s="20"/>
      <c r="L92" s="20"/>
      <c r="M92" s="20"/>
      <c r="N92" s="20"/>
    </row>
    <row r="93" spans="11:14" ht="15.75" customHeight="1" x14ac:dyDescent="0.25">
      <c r="K93" s="20"/>
      <c r="L93" s="20"/>
      <c r="M93" s="20"/>
      <c r="N93" s="20"/>
    </row>
    <row r="94" spans="11:14" ht="15.75" customHeight="1" x14ac:dyDescent="0.25">
      <c r="K94" s="20"/>
      <c r="L94" s="20"/>
      <c r="M94" s="20"/>
      <c r="N94" s="20"/>
    </row>
    <row r="95" spans="11:14" ht="15.75" customHeight="1" x14ac:dyDescent="0.25">
      <c r="K95" s="20"/>
      <c r="L95" s="20"/>
      <c r="M95" s="20"/>
      <c r="N95" s="20"/>
    </row>
    <row r="96" spans="11:14" ht="15.75" customHeight="1" x14ac:dyDescent="0.25">
      <c r="K96" s="20"/>
      <c r="L96" s="20"/>
      <c r="M96" s="20"/>
      <c r="N96" s="20"/>
    </row>
    <row r="97" spans="1:14" ht="15.7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</sheetData>
  <sheetProtection algorithmName="SHA-512" hashValue="01lKMdBFH4VWvWkzQBaEDJbLPgEptl+qIYd2Osj/pGC3zV0EPVpiWg9jD4/xCLEs3dC1+2reLtU2iYPqkPcBsw==" saltValue="Z0ZeVEBkJNLxc4+/8DlUJA==" spinCount="100000" sheet="1" objects="1" scenarios="1"/>
  <mergeCells count="3">
    <mergeCell ref="A1:B1"/>
    <mergeCell ref="C1:F1"/>
    <mergeCell ref="G1:K1"/>
  </mergeCells>
  <conditionalFormatting sqref="A3:A22">
    <cfRule type="containsText" dxfId="36" priority="1" operator="containsText" text="change">
      <formula>NOT(ISERROR(SEARCH(("change"),(A3))))</formula>
    </cfRule>
  </conditionalFormatting>
  <conditionalFormatting sqref="A3:A22">
    <cfRule type="containsText" dxfId="35" priority="2" operator="containsText" text="delete">
      <formula>NOT(ISERROR(SEARCH(("delete"),(A3))))</formula>
    </cfRule>
  </conditionalFormatting>
  <conditionalFormatting sqref="A3:A22">
    <cfRule type="containsText" dxfId="34" priority="3" operator="containsText" text="add">
      <formula>NOT(ISERROR(SEARCH(("add"),(A3))))</formula>
    </cfRule>
  </conditionalFormatting>
  <conditionalFormatting sqref="A3:J22">
    <cfRule type="expression" dxfId="33" priority="4">
      <formula>MOD(ROW(),2)=1</formula>
    </cfRule>
  </conditionalFormatting>
  <conditionalFormatting sqref="H3:H22">
    <cfRule type="containsText" dxfId="32" priority="5" operator="containsText" text="Yes">
      <formula>NOT(ISERROR(SEARCH(("Yes"),(H3))))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FEPP Equipment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'Table Lists'!$AB$2:$AB$4</xm:f>
          </x14:formula1>
          <xm:sqref>J3:J22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Lists'!$AA$2:$AA$4</xm:f>
          </x14:formula1>
          <xm:sqref>H3:I22</xm:sqref>
        </x14:dataValidation>
        <x14:dataValidation type="list" allowBlank="1" showErrorMessage="1">
          <x14:formula1>
            <xm:f>'Table Lists'!$W$2:$W$13</xm:f>
          </x14:formula1>
          <xm:sqref>B3:B22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style="75" customWidth="1"/>
    <col min="2" max="2" width="19.85546875" style="75" customWidth="1"/>
    <col min="3" max="3" width="8.140625" style="75" customWidth="1"/>
    <col min="4" max="4" width="8.85546875" style="75" customWidth="1"/>
    <col min="5" max="5" width="18.5703125" style="75" customWidth="1"/>
    <col min="6" max="6" width="8.7109375" style="75" customWidth="1"/>
    <col min="7" max="7" width="6.42578125" style="75" customWidth="1"/>
    <col min="8" max="8" width="4.140625" style="75" customWidth="1"/>
    <col min="9" max="11" width="6.7109375" style="75" customWidth="1"/>
    <col min="12" max="12" width="8.28515625" style="75" customWidth="1"/>
    <col min="13" max="32" width="8.85546875" style="75" customWidth="1"/>
    <col min="33" max="16384" width="14.42578125" style="75"/>
  </cols>
  <sheetData>
    <row r="1" spans="1:12" ht="19.5" customHeight="1" thickBot="1" x14ac:dyDescent="0.3">
      <c r="A1" s="160" t="s">
        <v>2</v>
      </c>
      <c r="B1" s="161"/>
      <c r="C1" s="154">
        <f>'Cover Page'!C3:F3</f>
        <v>0</v>
      </c>
      <c r="D1" s="139"/>
      <c r="E1" s="139"/>
      <c r="F1" s="153"/>
      <c r="G1" s="160" t="s">
        <v>53</v>
      </c>
      <c r="H1" s="162"/>
      <c r="I1" s="161"/>
      <c r="J1" s="33">
        <v>2020</v>
      </c>
      <c r="K1" s="34" t="s">
        <v>32</v>
      </c>
      <c r="L1" s="33">
        <v>2022</v>
      </c>
    </row>
    <row r="2" spans="1:12" ht="39" customHeight="1" thickBot="1" x14ac:dyDescent="0.3">
      <c r="A2" s="35" t="s">
        <v>33</v>
      </c>
      <c r="B2" s="35" t="s">
        <v>34</v>
      </c>
      <c r="C2" s="36" t="s">
        <v>35</v>
      </c>
      <c r="D2" s="35" t="s">
        <v>36</v>
      </c>
      <c r="E2" s="37" t="s">
        <v>37</v>
      </c>
      <c r="F2" s="38" t="s">
        <v>38</v>
      </c>
      <c r="G2" s="35" t="s">
        <v>39</v>
      </c>
      <c r="H2" s="39" t="s">
        <v>40</v>
      </c>
      <c r="I2" s="40" t="s">
        <v>42</v>
      </c>
      <c r="J2" s="40" t="s">
        <v>54</v>
      </c>
      <c r="K2" s="41" t="s">
        <v>43</v>
      </c>
      <c r="L2" s="40" t="s">
        <v>45</v>
      </c>
    </row>
    <row r="3" spans="1:12" ht="19.5" customHeight="1" x14ac:dyDescent="0.25">
      <c r="A3" s="88"/>
      <c r="B3" s="94"/>
      <c r="C3" s="88"/>
      <c r="D3" s="88"/>
      <c r="E3" s="88"/>
      <c r="F3" s="88"/>
      <c r="G3" s="88"/>
      <c r="H3" s="88"/>
      <c r="I3" s="18" t="str">
        <f>IF(B3='Table Lists'!$B$2," ",IF(B3='Table Lists'!$D$3,'Table Lists'!$E$3,IF(B3='Table Lists'!$D$4,'Table Lists'!$E$4,IF(B3='Table Lists'!$D$5,'Table Lists'!$E$5,IF(B3='Table Lists'!$D$5,'Table Lists'!$E$5, IF(B3='Table Lists'!$D$6, 'Table Lists'!$E$6, IF(B3='Table Lists'!$D$7,'Table Lists'!$E$7,IF(B3='Table Lists'!$D$8,'Table Lists'!$E$8,IF(B3='Table Lists'!$D$9,'Table Lists'!$E$9,IF(B3='Table Lists'!$D$10,'Table Lists'!$E$10,IF(B3='Table Lists'!$D$11,'Table Lists'!$E$11,IF(B3='Table Lists'!$D$12,'Table Lists'!$E$12))))))))))))</f>
        <v xml:space="preserve"> </v>
      </c>
      <c r="J3" s="42" t="str">
        <f>IF(B3='Table Lists'!$B$2," ",IF(B3='Table Lists'!$D$3,'Table Lists'!$F$3,IF(B3='Table Lists'!$D$4,'Table Lists'!$F$4,IF(B3='Table Lists'!$D$5,'Table Lists'!$F$4,IF(B3='Table Lists'!$D$5,'Table Lists'!$F$5,IF(B3='Table Lists'!$D$6,'Table Lists'!$F$6,IF(B3='Table Lists'!$D$7,'Table Lists'!$F$7,IF(B3='Table Lists'!$D$8,'Table Lists'!$F$8,IF(B3='Table Lists'!$D$9,'Table Lists'!$F$9,IF(B3='Table Lists'!$D$10,'Table Lists'!$F$10,IF(B3='Table Lists'!$D$11,'Table Lists'!$F$11,IF(B3='Table Lists'!$D$12,'Table Lists'!$F$12))))))))))))</f>
        <v xml:space="preserve"> </v>
      </c>
      <c r="K3" s="31" t="str">
        <f>IF(B3='Table Lists'!$B$2, " ", IF($L$1-G3&gt;20,15%,0%))</f>
        <v xml:space="preserve"> </v>
      </c>
      <c r="L3" s="18" t="str">
        <f>IF(B3='Table Lists'!$B$2, " ", I3-(I3*K3))</f>
        <v xml:space="preserve"> </v>
      </c>
    </row>
    <row r="4" spans="1:12" ht="19.5" customHeight="1" x14ac:dyDescent="0.25">
      <c r="A4" s="88"/>
      <c r="B4" s="88"/>
      <c r="C4" s="88"/>
      <c r="D4" s="88"/>
      <c r="E4" s="88"/>
      <c r="F4" s="88"/>
      <c r="G4" s="88"/>
      <c r="H4" s="88"/>
      <c r="I4" s="18" t="str">
        <f>IF(B4='Table Lists'!$B$2," ",IF(B4='Table Lists'!$D$3,'Table Lists'!$E$3,IF(B4='Table Lists'!$D$4,'Table Lists'!$E$4,IF(B4='Table Lists'!$D$5,'Table Lists'!$E$5,IF(B4='Table Lists'!$D$5,'Table Lists'!$E$5, IF(B4='Table Lists'!$D$6, 'Table Lists'!$E$6, IF(B4='Table Lists'!$D$7,'Table Lists'!$E$7,IF(B4='Table Lists'!$D$8,'Table Lists'!$E$8,IF(B4='Table Lists'!$D$9,'Table Lists'!$E$9,IF(B4='Table Lists'!$D$10,'Table Lists'!$E$10,IF(B4='Table Lists'!$D$11,'Table Lists'!$E$11,IF(B4='Table Lists'!$D$12,'Table Lists'!$E$12))))))))))))</f>
        <v xml:space="preserve"> </v>
      </c>
      <c r="J4" s="42" t="str">
        <f>IF(B4='Table Lists'!$B$2," ",IF(B4='Table Lists'!$D$3,'Table Lists'!$F$3,IF(B4='Table Lists'!$D$4,'Table Lists'!$F$4,IF(B4='Table Lists'!$D$5,'Table Lists'!$F$4,IF(B4='Table Lists'!$D$5,'Table Lists'!$F$5,IF(B4='Table Lists'!$D$6,'Table Lists'!$F$6,IF(B4='Table Lists'!$D$7,'Table Lists'!$F$7,IF(B4='Table Lists'!$D$8,'Table Lists'!$F$8,IF(B4='Table Lists'!$D$9,'Table Lists'!$F$9,IF(B4='Table Lists'!$D$10,'Table Lists'!$F$10,IF(B4='Table Lists'!$D$11,'Table Lists'!$F$11,IF(B4='Table Lists'!$D$12,'Table Lists'!$F$12))))))))))))</f>
        <v xml:space="preserve"> </v>
      </c>
      <c r="K4" s="31" t="str">
        <f>IF(B4='Table Lists'!$B$2, " ", IF($L$1-G4&gt;20,15%,0%))</f>
        <v xml:space="preserve"> </v>
      </c>
      <c r="L4" s="18" t="str">
        <f>IF(B4='Table Lists'!$B$2, " ", I4-(I4*K4))</f>
        <v xml:space="preserve"> </v>
      </c>
    </row>
    <row r="5" spans="1:12" ht="19.5" customHeight="1" x14ac:dyDescent="0.25">
      <c r="A5" s="88"/>
      <c r="B5" s="88"/>
      <c r="C5" s="88"/>
      <c r="D5" s="88"/>
      <c r="E5" s="88"/>
      <c r="F5" s="88"/>
      <c r="G5" s="88"/>
      <c r="H5" s="88"/>
      <c r="I5" s="18" t="str">
        <f>IF(B5='Table Lists'!$B$2," ",IF(B5='Table Lists'!$D$3,'Table Lists'!$E$3,IF(B5='Table Lists'!$D$4,'Table Lists'!$E$4,IF(B5='Table Lists'!$D$5,'Table Lists'!$E$5,IF(B5='Table Lists'!$D$5,'Table Lists'!$E$5, IF(B5='Table Lists'!$D$6, 'Table Lists'!$E$6, IF(B5='Table Lists'!$D$7,'Table Lists'!$E$7,IF(B5='Table Lists'!$D$8,'Table Lists'!$E$8,IF(B5='Table Lists'!$D$9,'Table Lists'!$E$9,IF(B5='Table Lists'!$D$10,'Table Lists'!$E$10,IF(B5='Table Lists'!$D$11,'Table Lists'!$E$11,IF(B5='Table Lists'!$D$12,'Table Lists'!$E$12))))))))))))</f>
        <v xml:space="preserve"> </v>
      </c>
      <c r="J5" s="42" t="str">
        <f>IF(B5='Table Lists'!$B$2," ",IF(B5='Table Lists'!$D$3,'Table Lists'!$F$3,IF(B5='Table Lists'!$D$4,'Table Lists'!$F$4,IF(B5='Table Lists'!$D$5,'Table Lists'!$F$4,IF(B5='Table Lists'!$D$5,'Table Lists'!$F$5,IF(B5='Table Lists'!$D$6,'Table Lists'!$F$6,IF(B5='Table Lists'!$D$7,'Table Lists'!$F$7,IF(B5='Table Lists'!$D$8,'Table Lists'!$F$8,IF(B5='Table Lists'!$D$9,'Table Lists'!$F$9,IF(B5='Table Lists'!$D$10,'Table Lists'!$F$10,IF(B5='Table Lists'!$D$11,'Table Lists'!$F$11,IF(B5='Table Lists'!$D$12,'Table Lists'!$F$12))))))))))))</f>
        <v xml:space="preserve"> </v>
      </c>
      <c r="K5" s="31" t="str">
        <f>IF(B5='Table Lists'!$B$2, " ", IF($L$1-G5&gt;20,15%,0%))</f>
        <v xml:space="preserve"> </v>
      </c>
      <c r="L5" s="18" t="str">
        <f>IF(B5='Table Lists'!$B$2, " ", I5-(I5*K5))</f>
        <v xml:space="preserve"> </v>
      </c>
    </row>
    <row r="6" spans="1:12" ht="19.5" customHeight="1" x14ac:dyDescent="0.25">
      <c r="A6" s="88"/>
      <c r="B6" s="88"/>
      <c r="C6" s="88"/>
      <c r="D6" s="88"/>
      <c r="E6" s="88"/>
      <c r="F6" s="88"/>
      <c r="G6" s="88"/>
      <c r="H6" s="88"/>
      <c r="I6" s="18" t="str">
        <f>IF(B6='Table Lists'!$B$2," ",IF(B6='Table Lists'!$D$3,'Table Lists'!$E$3,IF(B6='Table Lists'!$D$4,'Table Lists'!$E$4,IF(B6='Table Lists'!$D$5,'Table Lists'!$E$5,IF(B6='Table Lists'!$D$5,'Table Lists'!$E$5, IF(B6='Table Lists'!$D$6, 'Table Lists'!$E$6, IF(B6='Table Lists'!$D$7,'Table Lists'!$E$7,IF(B6='Table Lists'!$D$8,'Table Lists'!$E$8,IF(B6='Table Lists'!$D$9,'Table Lists'!$E$9,IF(B6='Table Lists'!$D$10,'Table Lists'!$E$10,IF(B6='Table Lists'!$D$11,'Table Lists'!$E$11,IF(B6='Table Lists'!$D$12,'Table Lists'!$E$12))))))))))))</f>
        <v xml:space="preserve"> </v>
      </c>
      <c r="J6" s="42" t="str">
        <f>IF(B6='Table Lists'!$B$2," ",IF(B6='Table Lists'!$D$3,'Table Lists'!$F$3,IF(B6='Table Lists'!$D$4,'Table Lists'!$F$4,IF(B6='Table Lists'!$D$5,'Table Lists'!$F$4,IF(B6='Table Lists'!$D$5,'Table Lists'!$F$5,IF(B6='Table Lists'!$D$6,'Table Lists'!$F$6,IF(B6='Table Lists'!$D$7,'Table Lists'!$F$7,IF(B6='Table Lists'!$D$8,'Table Lists'!$F$8,IF(B6='Table Lists'!$D$9,'Table Lists'!$F$9,IF(B6='Table Lists'!$D$10,'Table Lists'!$F$10,IF(B6='Table Lists'!$D$11,'Table Lists'!$F$11,IF(B6='Table Lists'!$D$12,'Table Lists'!$F$12))))))))))))</f>
        <v xml:space="preserve"> </v>
      </c>
      <c r="K6" s="31" t="str">
        <f>IF(B6='Table Lists'!$B$2, " ", IF($L$1-G6&gt;20,15%,0%))</f>
        <v xml:space="preserve"> </v>
      </c>
      <c r="L6" s="18" t="str">
        <f>IF(B6='Table Lists'!$B$2, " ", I6-(I6*K6))</f>
        <v xml:space="preserve"> </v>
      </c>
    </row>
    <row r="7" spans="1:12" ht="19.5" customHeight="1" x14ac:dyDescent="0.25">
      <c r="A7" s="88"/>
      <c r="B7" s="88"/>
      <c r="C7" s="88"/>
      <c r="D7" s="88"/>
      <c r="E7" s="88"/>
      <c r="F7" s="88"/>
      <c r="G7" s="88"/>
      <c r="H7" s="88"/>
      <c r="I7" s="18" t="str">
        <f>IF(B7='Table Lists'!$B$2," ",IF(B7='Table Lists'!$D$3,'Table Lists'!$E$3,IF(B7='Table Lists'!$D$4,'Table Lists'!$E$4,IF(B7='Table Lists'!$D$5,'Table Lists'!$E$5,IF(B7='Table Lists'!$D$5,'Table Lists'!$E$5, IF(B7='Table Lists'!$D$6, 'Table Lists'!$E$6, IF(B7='Table Lists'!$D$7,'Table Lists'!$E$7,IF(B7='Table Lists'!$D$8,'Table Lists'!$E$8,IF(B7='Table Lists'!$D$9,'Table Lists'!$E$9,IF(B7='Table Lists'!$D$10,'Table Lists'!$E$10,IF(B7='Table Lists'!$D$11,'Table Lists'!$E$11,IF(B7='Table Lists'!$D$12,'Table Lists'!$E$12))))))))))))</f>
        <v xml:space="preserve"> </v>
      </c>
      <c r="J7" s="42" t="str">
        <f>IF(B7='Table Lists'!$B$2," ",IF(B7='Table Lists'!$D$3,'Table Lists'!$F$3,IF(B7='Table Lists'!$D$4,'Table Lists'!$F$4,IF(B7='Table Lists'!$D$5,'Table Lists'!$F$4,IF(B7='Table Lists'!$D$5,'Table Lists'!$F$5,IF(B7='Table Lists'!$D$6,'Table Lists'!$F$6,IF(B7='Table Lists'!$D$7,'Table Lists'!$F$7,IF(B7='Table Lists'!$D$8,'Table Lists'!$F$8,IF(B7='Table Lists'!$D$9,'Table Lists'!$F$9,IF(B7='Table Lists'!$D$10,'Table Lists'!$F$10,IF(B7='Table Lists'!$D$11,'Table Lists'!$F$11,IF(B7='Table Lists'!$D$12,'Table Lists'!$F$12))))))))))))</f>
        <v xml:space="preserve"> </v>
      </c>
      <c r="K7" s="31" t="str">
        <f>IF(B7='Table Lists'!$B$2, " ", IF($L$1-G7&gt;20,15%,0%))</f>
        <v xml:space="preserve"> </v>
      </c>
      <c r="L7" s="18" t="str">
        <f>IF(B7='Table Lists'!$B$2, " ", I7-(I7*K7))</f>
        <v xml:space="preserve"> </v>
      </c>
    </row>
    <row r="8" spans="1:12" ht="19.5" customHeight="1" x14ac:dyDescent="0.25">
      <c r="A8" s="88"/>
      <c r="B8" s="88"/>
      <c r="C8" s="88"/>
      <c r="D8" s="88"/>
      <c r="E8" s="88"/>
      <c r="F8" s="88"/>
      <c r="G8" s="88"/>
      <c r="H8" s="88"/>
      <c r="I8" s="18" t="str">
        <f>IF(B8='Table Lists'!$B$2," ",IF(B8='Table Lists'!$D$3,'Table Lists'!$E$3,IF(B8='Table Lists'!$D$4,'Table Lists'!$E$4,IF(B8='Table Lists'!$D$5,'Table Lists'!$E$5,IF(B8='Table Lists'!$D$5,'Table Lists'!$E$5, IF(B8='Table Lists'!$D$6, 'Table Lists'!$E$6, IF(B8='Table Lists'!$D$7,'Table Lists'!$E$7,IF(B8='Table Lists'!$D$8,'Table Lists'!$E$8,IF(B8='Table Lists'!$D$9,'Table Lists'!$E$9,IF(B8='Table Lists'!$D$10,'Table Lists'!$E$10,IF(B8='Table Lists'!$D$11,'Table Lists'!$E$11,IF(B8='Table Lists'!$D$12,'Table Lists'!$E$12))))))))))))</f>
        <v xml:space="preserve"> </v>
      </c>
      <c r="J8" s="42" t="str">
        <f>IF(B8='Table Lists'!$B$2," ",IF(B8='Table Lists'!$D$3,'Table Lists'!$F$3,IF(B8='Table Lists'!$D$4,'Table Lists'!$F$4,IF(B8='Table Lists'!$D$5,'Table Lists'!$F$4,IF(B8='Table Lists'!$D$5,'Table Lists'!$F$5,IF(B8='Table Lists'!$D$6,'Table Lists'!$F$6,IF(B8='Table Lists'!$D$7,'Table Lists'!$F$7,IF(B8='Table Lists'!$D$8,'Table Lists'!$F$8,IF(B8='Table Lists'!$D$9,'Table Lists'!$F$9,IF(B8='Table Lists'!$D$10,'Table Lists'!$F$10,IF(B8='Table Lists'!$D$11,'Table Lists'!$F$11,IF(B8='Table Lists'!$D$12,'Table Lists'!$F$12))))))))))))</f>
        <v xml:space="preserve"> </v>
      </c>
      <c r="K8" s="31" t="str">
        <f>IF(B8='Table Lists'!$B$2, " ", IF($L$1-G8&gt;20,15%,0%))</f>
        <v xml:space="preserve"> </v>
      </c>
      <c r="L8" s="18" t="str">
        <f>IF(B8='Table Lists'!$B$2, " ", I8-(I8*K8))</f>
        <v xml:space="preserve"> </v>
      </c>
    </row>
    <row r="9" spans="1:12" ht="19.5" customHeight="1" x14ac:dyDescent="0.25">
      <c r="A9" s="88"/>
      <c r="B9" s="88"/>
      <c r="C9" s="88"/>
      <c r="D9" s="88"/>
      <c r="E9" s="88" t="s">
        <v>55</v>
      </c>
      <c r="F9" s="88"/>
      <c r="G9" s="88"/>
      <c r="H9" s="88"/>
      <c r="I9" s="18" t="str">
        <f>IF(B9='Table Lists'!$B$2," ",IF(B9='Table Lists'!$D$3,'Table Lists'!$E$3,IF(B9='Table Lists'!$D$4,'Table Lists'!$E$4,IF(B9='Table Lists'!$D$5,'Table Lists'!$E$5,IF(B9='Table Lists'!$D$5,'Table Lists'!$E$5, IF(B9='Table Lists'!$D$6, 'Table Lists'!$E$6, IF(B9='Table Lists'!$D$7,'Table Lists'!$E$7,IF(B9='Table Lists'!$D$8,'Table Lists'!$E$8,IF(B9='Table Lists'!$D$9,'Table Lists'!$E$9,IF(B9='Table Lists'!$D$10,'Table Lists'!$E$10,IF(B9='Table Lists'!$D$11,'Table Lists'!$E$11,IF(B9='Table Lists'!$D$12,'Table Lists'!$E$12))))))))))))</f>
        <v xml:space="preserve"> </v>
      </c>
      <c r="J9" s="42" t="str">
        <f>IF(B9='Table Lists'!$B$2," ",IF(B9='Table Lists'!$D$3,'Table Lists'!$F$3,IF(B9='Table Lists'!$D$4,'Table Lists'!$F$4,IF(B9='Table Lists'!$D$5,'Table Lists'!$F$4,IF(B9='Table Lists'!$D$5,'Table Lists'!$F$5,IF(B9='Table Lists'!$D$6,'Table Lists'!$F$6,IF(B9='Table Lists'!$D$7,'Table Lists'!$F$7,IF(B9='Table Lists'!$D$8,'Table Lists'!$F$8,IF(B9='Table Lists'!$D$9,'Table Lists'!$F$9,IF(B9='Table Lists'!$D$10,'Table Lists'!$F$10,IF(B9='Table Lists'!$D$11,'Table Lists'!$F$11,IF(B9='Table Lists'!$D$12,'Table Lists'!$F$12))))))))))))</f>
        <v xml:space="preserve"> </v>
      </c>
      <c r="K9" s="31" t="str">
        <f>IF(B9='Table Lists'!$B$2, " ", IF($L$1-G9&gt;20,15%,0%))</f>
        <v xml:space="preserve"> </v>
      </c>
      <c r="L9" s="18" t="str">
        <f>IF(B9='Table Lists'!$B$2, " ", I9-(I9*K9))</f>
        <v xml:space="preserve"> </v>
      </c>
    </row>
    <row r="10" spans="1:12" ht="19.5" customHeight="1" x14ac:dyDescent="0.25">
      <c r="A10" s="88"/>
      <c r="B10" s="88"/>
      <c r="C10" s="88"/>
      <c r="D10" s="88"/>
      <c r="E10" s="88" t="s">
        <v>55</v>
      </c>
      <c r="F10" s="88"/>
      <c r="G10" s="88"/>
      <c r="H10" s="88"/>
      <c r="I10" s="18" t="str">
        <f>IF(B10='Table Lists'!$B$2," ",IF(B10='Table Lists'!$D$3,'Table Lists'!$E$3,IF(B10='Table Lists'!$D$4,'Table Lists'!$E$4,IF(B10='Table Lists'!$D$5,'Table Lists'!$E$5,IF(B10='Table Lists'!$D$5,'Table Lists'!$E$5, IF(B10='Table Lists'!$D$6, 'Table Lists'!$E$6, IF(B10='Table Lists'!$D$7,'Table Lists'!$E$7,IF(B10='Table Lists'!$D$8,'Table Lists'!$E$8,IF(B10='Table Lists'!$D$9,'Table Lists'!$E$9,IF(B10='Table Lists'!$D$10,'Table Lists'!$E$10,IF(B10='Table Lists'!$D$11,'Table Lists'!$E$11,IF(B10='Table Lists'!$D$12,'Table Lists'!$E$12))))))))))))</f>
        <v xml:space="preserve"> </v>
      </c>
      <c r="J10" s="42" t="str">
        <f>IF(B10='Table Lists'!$B$2," ",IF(B10='Table Lists'!$D$3,'Table Lists'!$F$3,IF(B10='Table Lists'!$D$4,'Table Lists'!$F$4,IF(B10='Table Lists'!$D$5,'Table Lists'!$F$4,IF(B10='Table Lists'!$D$5,'Table Lists'!$F$5,IF(B10='Table Lists'!$D$6,'Table Lists'!$F$6,IF(B10='Table Lists'!$D$7,'Table Lists'!$F$7,IF(B10='Table Lists'!$D$8,'Table Lists'!$F$8,IF(B10='Table Lists'!$D$9,'Table Lists'!$F$9,IF(B10='Table Lists'!$D$10,'Table Lists'!$F$10,IF(B10='Table Lists'!$D$11,'Table Lists'!$F$11,IF(B10='Table Lists'!$D$12,'Table Lists'!$F$12))))))))))))</f>
        <v xml:space="preserve"> </v>
      </c>
      <c r="K10" s="31" t="str">
        <f>IF(B10='Table Lists'!$B$2, " ", IF($L$1-G10&gt;20,15%,0%))</f>
        <v xml:space="preserve"> </v>
      </c>
      <c r="L10" s="18" t="str">
        <f>IF(B10='Table Lists'!$B$2, " ", I10-(I10*K10))</f>
        <v xml:space="preserve"> </v>
      </c>
    </row>
    <row r="11" spans="1:12" ht="19.5" customHeight="1" x14ac:dyDescent="0.25">
      <c r="A11" s="88"/>
      <c r="B11" s="88"/>
      <c r="C11" s="88"/>
      <c r="D11" s="88"/>
      <c r="E11" s="88" t="s">
        <v>55</v>
      </c>
      <c r="F11" s="88"/>
      <c r="G11" s="88"/>
      <c r="H11" s="88"/>
      <c r="I11" s="18" t="str">
        <f>IF(B11='Table Lists'!$B$2," ",IF(B11='Table Lists'!$D$3,'Table Lists'!$E$3,IF(B11='Table Lists'!$D$4,'Table Lists'!$E$4,IF(B11='Table Lists'!$D$5,'Table Lists'!$E$5,IF(B11='Table Lists'!$D$5,'Table Lists'!$E$5, IF(B11='Table Lists'!$D$6, 'Table Lists'!$E$6, IF(B11='Table Lists'!$D$7,'Table Lists'!$E$7,IF(B11='Table Lists'!$D$8,'Table Lists'!$E$8,IF(B11='Table Lists'!$D$9,'Table Lists'!$E$9,IF(B11='Table Lists'!$D$10,'Table Lists'!$E$10,IF(B11='Table Lists'!$D$11,'Table Lists'!$E$11,IF(B11='Table Lists'!$D$12,'Table Lists'!$E$12))))))))))))</f>
        <v xml:space="preserve"> </v>
      </c>
      <c r="J11" s="42" t="str">
        <f>IF(B11='Table Lists'!$B$2," ",IF(B11='Table Lists'!$D$3,'Table Lists'!$F$3,IF(B11='Table Lists'!$D$4,'Table Lists'!$F$4,IF(B11='Table Lists'!$D$5,'Table Lists'!$F$4,IF(B11='Table Lists'!$D$5,'Table Lists'!$F$5,IF(B11='Table Lists'!$D$6,'Table Lists'!$F$6,IF(B11='Table Lists'!$D$7,'Table Lists'!$F$7,IF(B11='Table Lists'!$D$8,'Table Lists'!$F$8,IF(B11='Table Lists'!$D$9,'Table Lists'!$F$9,IF(B11='Table Lists'!$D$10,'Table Lists'!$F$10,IF(B11='Table Lists'!$D$11,'Table Lists'!$F$11,IF(B11='Table Lists'!$D$12,'Table Lists'!$F$12))))))))))))</f>
        <v xml:space="preserve"> </v>
      </c>
      <c r="K11" s="31" t="str">
        <f>IF(B11='Table Lists'!$B$2, " ", IF($L$1-G11&gt;20,15%,0%))</f>
        <v xml:space="preserve"> </v>
      </c>
      <c r="L11" s="18" t="str">
        <f>IF(B11='Table Lists'!$B$2, " ", I11-(I11*K11))</f>
        <v xml:space="preserve"> </v>
      </c>
    </row>
    <row r="12" spans="1:12" ht="19.5" customHeight="1" x14ac:dyDescent="0.25">
      <c r="A12" s="88"/>
      <c r="B12" s="88"/>
      <c r="C12" s="88"/>
      <c r="D12" s="88"/>
      <c r="E12" s="88" t="s">
        <v>55</v>
      </c>
      <c r="F12" s="88"/>
      <c r="G12" s="88"/>
      <c r="H12" s="88"/>
      <c r="I12" s="18" t="str">
        <f>IF(B12='Table Lists'!$B$2," ",IF(B12='Table Lists'!$D$3,'Table Lists'!$E$3,IF(B12='Table Lists'!$D$4,'Table Lists'!$E$4,IF(B12='Table Lists'!$D$5,'Table Lists'!$E$5,IF(B12='Table Lists'!$D$5,'Table Lists'!$E$5, IF(B12='Table Lists'!$D$6, 'Table Lists'!$E$6, IF(B12='Table Lists'!$D$7,'Table Lists'!$E$7,IF(B12='Table Lists'!$D$8,'Table Lists'!$E$8,IF(B12='Table Lists'!$D$9,'Table Lists'!$E$9,IF(B12='Table Lists'!$D$10,'Table Lists'!$E$10,IF(B12='Table Lists'!$D$11,'Table Lists'!$E$11,IF(B12='Table Lists'!$D$12,'Table Lists'!$E$12))))))))))))</f>
        <v xml:space="preserve"> </v>
      </c>
      <c r="J12" s="42" t="str">
        <f>IF(B12='Table Lists'!$B$2," ",IF(B12='Table Lists'!$D$3,'Table Lists'!$F$3,IF(B12='Table Lists'!$D$4,'Table Lists'!$F$4,IF(B12='Table Lists'!$D$5,'Table Lists'!$F$4,IF(B12='Table Lists'!$D$5,'Table Lists'!$F$5,IF(B12='Table Lists'!$D$6,'Table Lists'!$F$6,IF(B12='Table Lists'!$D$7,'Table Lists'!$F$7,IF(B12='Table Lists'!$D$8,'Table Lists'!$F$8,IF(B12='Table Lists'!$D$9,'Table Lists'!$F$9,IF(B12='Table Lists'!$D$10,'Table Lists'!$F$10,IF(B12='Table Lists'!$D$11,'Table Lists'!$F$11,IF(B12='Table Lists'!$D$12,'Table Lists'!$F$12))))))))))))</f>
        <v xml:space="preserve"> </v>
      </c>
      <c r="K12" s="31" t="str">
        <f>IF(B12='Table Lists'!$B$2, " ", IF($L$1-G12&gt;20,15%,0%))</f>
        <v xml:space="preserve"> </v>
      </c>
      <c r="L12" s="18" t="str">
        <f>IF(B12='Table Lists'!$B$2, " ", I12-(I12*K12))</f>
        <v xml:space="preserve"> </v>
      </c>
    </row>
    <row r="13" spans="1:12" ht="19.5" customHeight="1" x14ac:dyDescent="0.25">
      <c r="A13" s="88"/>
      <c r="B13" s="88"/>
      <c r="C13" s="88"/>
      <c r="D13" s="88"/>
      <c r="E13" s="88" t="s">
        <v>55</v>
      </c>
      <c r="F13" s="88"/>
      <c r="G13" s="88"/>
      <c r="H13" s="88"/>
      <c r="I13" s="18" t="str">
        <f>IF(B13='Table Lists'!$B$2," ",IF(B13='Table Lists'!$D$3,'Table Lists'!$E$3,IF(B13='Table Lists'!$D$4,'Table Lists'!$E$4,IF(B13='Table Lists'!$D$5,'Table Lists'!$E$5,IF(B13='Table Lists'!$D$5,'Table Lists'!$E$5, IF(B13='Table Lists'!$D$6, 'Table Lists'!$E$6, IF(B13='Table Lists'!$D$7,'Table Lists'!$E$7,IF(B13='Table Lists'!$D$8,'Table Lists'!$E$8,IF(B13='Table Lists'!$D$9,'Table Lists'!$E$9,IF(B13='Table Lists'!$D$10,'Table Lists'!$E$10,IF(B13='Table Lists'!$D$11,'Table Lists'!$E$11,IF(B13='Table Lists'!$D$12,'Table Lists'!$E$12))))))))))))</f>
        <v xml:space="preserve"> </v>
      </c>
      <c r="J13" s="42" t="str">
        <f>IF(B13='Table Lists'!$B$2," ",IF(B13='Table Lists'!$D$3,'Table Lists'!$F$3,IF(B13='Table Lists'!$D$4,'Table Lists'!$F$4,IF(B13='Table Lists'!$D$5,'Table Lists'!$F$4,IF(B13='Table Lists'!$D$5,'Table Lists'!$F$5,IF(B13='Table Lists'!$D$6,'Table Lists'!$F$6,IF(B13='Table Lists'!$D$7,'Table Lists'!$F$7,IF(B13='Table Lists'!$D$8,'Table Lists'!$F$8,IF(B13='Table Lists'!$D$9,'Table Lists'!$F$9,IF(B13='Table Lists'!$D$10,'Table Lists'!$F$10,IF(B13='Table Lists'!$D$11,'Table Lists'!$F$11,IF(B13='Table Lists'!$D$12,'Table Lists'!$F$12))))))))))))</f>
        <v xml:space="preserve"> </v>
      </c>
      <c r="K13" s="31" t="str">
        <f>IF(B13='Table Lists'!$B$2, " ", IF($L$1-G13&gt;20,15%,0%))</f>
        <v xml:space="preserve"> </v>
      </c>
      <c r="L13" s="18" t="str">
        <f>IF(B13='Table Lists'!$B$2, " ", I13-(I13*K13))</f>
        <v xml:space="preserve"> </v>
      </c>
    </row>
    <row r="14" spans="1:12" ht="19.5" customHeight="1" x14ac:dyDescent="0.25">
      <c r="A14" s="88"/>
      <c r="B14" s="88"/>
      <c r="C14" s="88"/>
      <c r="D14" s="88"/>
      <c r="E14" s="88" t="s">
        <v>55</v>
      </c>
      <c r="F14" s="88"/>
      <c r="G14" s="88"/>
      <c r="H14" s="88"/>
      <c r="I14" s="18" t="str">
        <f>IF(B14='Table Lists'!$B$2," ",IF(B14='Table Lists'!$D$3,'Table Lists'!$E$3,IF(B14='Table Lists'!$D$4,'Table Lists'!$E$4,IF(B14='Table Lists'!$D$5,'Table Lists'!$E$5,IF(B14='Table Lists'!$D$5,'Table Lists'!$E$5, IF(B14='Table Lists'!$D$6, 'Table Lists'!$E$6, IF(B14='Table Lists'!$D$7,'Table Lists'!$E$7,IF(B14='Table Lists'!$D$8,'Table Lists'!$E$8,IF(B14='Table Lists'!$D$9,'Table Lists'!$E$9,IF(B14='Table Lists'!$D$10,'Table Lists'!$E$10,IF(B14='Table Lists'!$D$11,'Table Lists'!$E$11,IF(B14='Table Lists'!$D$12,'Table Lists'!$E$12))))))))))))</f>
        <v xml:space="preserve"> </v>
      </c>
      <c r="J14" s="42" t="str">
        <f>IF(B14='Table Lists'!$B$2," ",IF(B14='Table Lists'!$D$3,'Table Lists'!$F$3,IF(B14='Table Lists'!$D$4,'Table Lists'!$F$4,IF(B14='Table Lists'!$D$5,'Table Lists'!$F$4,IF(B14='Table Lists'!$D$5,'Table Lists'!$F$5,IF(B14='Table Lists'!$D$6,'Table Lists'!$F$6,IF(B14='Table Lists'!$D$7,'Table Lists'!$F$7,IF(B14='Table Lists'!$D$8,'Table Lists'!$F$8,IF(B14='Table Lists'!$D$9,'Table Lists'!$F$9,IF(B14='Table Lists'!$D$10,'Table Lists'!$F$10,IF(B14='Table Lists'!$D$11,'Table Lists'!$F$11,IF(B14='Table Lists'!$D$12,'Table Lists'!$F$12))))))))))))</f>
        <v xml:space="preserve"> </v>
      </c>
      <c r="K14" s="31" t="str">
        <f>IF(B14='Table Lists'!$B$2, " ", IF($L$1-G14&gt;20,15%,0%))</f>
        <v xml:space="preserve"> </v>
      </c>
      <c r="L14" s="18" t="str">
        <f>IF(B14='Table Lists'!$B$2, " ", I14-(I14*K14))</f>
        <v xml:space="preserve"> </v>
      </c>
    </row>
    <row r="15" spans="1:12" ht="19.5" customHeight="1" x14ac:dyDescent="0.25">
      <c r="A15" s="88"/>
      <c r="B15" s="88"/>
      <c r="C15" s="88"/>
      <c r="D15" s="88"/>
      <c r="E15" s="88" t="s">
        <v>55</v>
      </c>
      <c r="F15" s="88"/>
      <c r="G15" s="88"/>
      <c r="H15" s="88"/>
      <c r="I15" s="18" t="str">
        <f>IF(B15='Table Lists'!$B$2," ",IF(B15='Table Lists'!$D$3,'Table Lists'!$E$3,IF(B15='Table Lists'!$D$4,'Table Lists'!$E$4,IF(B15='Table Lists'!$D$5,'Table Lists'!$E$5,IF(B15='Table Lists'!$D$5,'Table Lists'!$E$5, IF(B15='Table Lists'!$D$6, 'Table Lists'!$E$6, IF(B15='Table Lists'!$D$7,'Table Lists'!$E$7,IF(B15='Table Lists'!$D$8,'Table Lists'!$E$8,IF(B15='Table Lists'!$D$9,'Table Lists'!$E$9,IF(B15='Table Lists'!$D$10,'Table Lists'!$E$10,IF(B15='Table Lists'!$D$11,'Table Lists'!$E$11,IF(B15='Table Lists'!$D$12,'Table Lists'!$E$12))))))))))))</f>
        <v xml:space="preserve"> </v>
      </c>
      <c r="J15" s="42" t="str">
        <f>IF(B15='Table Lists'!$B$2," ",IF(B15='Table Lists'!$D$3,'Table Lists'!$F$3,IF(B15='Table Lists'!$D$4,'Table Lists'!$F$4,IF(B15='Table Lists'!$D$5,'Table Lists'!$F$4,IF(B15='Table Lists'!$D$5,'Table Lists'!$F$5,IF(B15='Table Lists'!$D$6,'Table Lists'!$F$6,IF(B15='Table Lists'!$D$7,'Table Lists'!$F$7,IF(B15='Table Lists'!$D$8,'Table Lists'!$F$8,IF(B15='Table Lists'!$D$9,'Table Lists'!$F$9,IF(B15='Table Lists'!$D$10,'Table Lists'!$F$10,IF(B15='Table Lists'!$D$11,'Table Lists'!$F$11,IF(B15='Table Lists'!$D$12,'Table Lists'!$F$12))))))))))))</f>
        <v xml:space="preserve"> </v>
      </c>
      <c r="K15" s="31" t="str">
        <f>IF(B15='Table Lists'!$B$2, " ", IF($L$1-G15&gt;20,15%,0%))</f>
        <v xml:space="preserve"> </v>
      </c>
      <c r="L15" s="18" t="str">
        <f>IF(B15='Table Lists'!$B$2, " ", I15-(I15*K15))</f>
        <v xml:space="preserve"> </v>
      </c>
    </row>
    <row r="16" spans="1:12" ht="19.5" customHeight="1" x14ac:dyDescent="0.25">
      <c r="A16" s="88"/>
      <c r="B16" s="88"/>
      <c r="C16" s="88"/>
      <c r="D16" s="88"/>
      <c r="E16" s="88" t="s">
        <v>55</v>
      </c>
      <c r="F16" s="88"/>
      <c r="G16" s="88"/>
      <c r="H16" s="88"/>
      <c r="I16" s="18" t="str">
        <f>IF(B16='Table Lists'!$B$2," ",IF(B16='Table Lists'!$D$3,'Table Lists'!$E$3,IF(B16='Table Lists'!$D$4,'Table Lists'!$E$4,IF(B16='Table Lists'!$D$5,'Table Lists'!$E$5,IF(B16='Table Lists'!$D$5,'Table Lists'!$E$5, IF(B16='Table Lists'!$D$6, 'Table Lists'!$E$6, IF(B16='Table Lists'!$D$7,'Table Lists'!$E$7,IF(B16='Table Lists'!$D$8,'Table Lists'!$E$8,IF(B16='Table Lists'!$D$9,'Table Lists'!$E$9,IF(B16='Table Lists'!$D$10,'Table Lists'!$E$10,IF(B16='Table Lists'!$D$11,'Table Lists'!$E$11,IF(B16='Table Lists'!$D$12,'Table Lists'!$E$12))))))))))))</f>
        <v xml:space="preserve"> </v>
      </c>
      <c r="J16" s="42" t="str">
        <f>IF(B16='Table Lists'!$B$2," ",IF(B16='Table Lists'!$D$3,'Table Lists'!$F$3,IF(B16='Table Lists'!$D$4,'Table Lists'!$F$4,IF(B16='Table Lists'!$D$5,'Table Lists'!$F$4,IF(B16='Table Lists'!$D$5,'Table Lists'!$F$5,IF(B16='Table Lists'!$D$6,'Table Lists'!$F$6,IF(B16='Table Lists'!$D$7,'Table Lists'!$F$7,IF(B16='Table Lists'!$D$8,'Table Lists'!$F$8,IF(B16='Table Lists'!$D$9,'Table Lists'!$F$9,IF(B16='Table Lists'!$D$10,'Table Lists'!$F$10,IF(B16='Table Lists'!$D$11,'Table Lists'!$F$11,IF(B16='Table Lists'!$D$12,'Table Lists'!$F$12))))))))))))</f>
        <v xml:space="preserve"> </v>
      </c>
      <c r="K16" s="31" t="str">
        <f>IF(B16='Table Lists'!$B$2, " ", IF($L$1-G16&gt;20,15%,0%))</f>
        <v xml:space="preserve"> </v>
      </c>
      <c r="L16" s="18" t="str">
        <f>IF(B16='Table Lists'!$B$2, " ", I16-(I16*K16))</f>
        <v xml:space="preserve"> </v>
      </c>
    </row>
    <row r="17" spans="1:12" ht="19.5" customHeight="1" x14ac:dyDescent="0.25">
      <c r="A17" s="88"/>
      <c r="B17" s="88"/>
      <c r="C17" s="88"/>
      <c r="D17" s="88"/>
      <c r="E17" s="88" t="s">
        <v>55</v>
      </c>
      <c r="F17" s="88"/>
      <c r="G17" s="88"/>
      <c r="H17" s="88"/>
      <c r="I17" s="18" t="str">
        <f>IF(B17='Table Lists'!$B$2," ",IF(B17='Table Lists'!$D$3,'Table Lists'!$E$3,IF(B17='Table Lists'!$D$4,'Table Lists'!$E$4,IF(B17='Table Lists'!$D$5,'Table Lists'!$E$5,IF(B17='Table Lists'!$D$5,'Table Lists'!$E$5, IF(B17='Table Lists'!$D$6, 'Table Lists'!$E$6, IF(B17='Table Lists'!$D$7,'Table Lists'!$E$7,IF(B17='Table Lists'!$D$8,'Table Lists'!$E$8,IF(B17='Table Lists'!$D$9,'Table Lists'!$E$9,IF(B17='Table Lists'!$D$10,'Table Lists'!$E$10,IF(B17='Table Lists'!$D$11,'Table Lists'!$E$11,IF(B17='Table Lists'!$D$12,'Table Lists'!$E$12))))))))))))</f>
        <v xml:space="preserve"> </v>
      </c>
      <c r="J17" s="42" t="str">
        <f>IF(B17='Table Lists'!$B$2," ",IF(B17='Table Lists'!$D$3,'Table Lists'!$F$3,IF(B17='Table Lists'!$D$4,'Table Lists'!$F$4,IF(B17='Table Lists'!$D$5,'Table Lists'!$F$4,IF(B17='Table Lists'!$D$5,'Table Lists'!$F$5,IF(B17='Table Lists'!$D$6,'Table Lists'!$F$6,IF(B17='Table Lists'!$D$7,'Table Lists'!$F$7,IF(B17='Table Lists'!$D$8,'Table Lists'!$F$8,IF(B17='Table Lists'!$D$9,'Table Lists'!$F$9,IF(B17='Table Lists'!$D$10,'Table Lists'!$F$10,IF(B17='Table Lists'!$D$11,'Table Lists'!$F$11,IF(B17='Table Lists'!$D$12,'Table Lists'!$F$12))))))))))))</f>
        <v xml:space="preserve"> </v>
      </c>
      <c r="K17" s="31" t="str">
        <f>IF(B17='Table Lists'!$B$2, " ", IF($L$1-G17&gt;20,15%,0%))</f>
        <v xml:space="preserve"> </v>
      </c>
      <c r="L17" s="18" t="str">
        <f>IF(B17='Table Lists'!$B$2, " ", I17-(I17*K17))</f>
        <v xml:space="preserve"> </v>
      </c>
    </row>
    <row r="18" spans="1:12" ht="19.5" customHeight="1" x14ac:dyDescent="0.25">
      <c r="A18" s="88"/>
      <c r="B18" s="88"/>
      <c r="C18" s="88"/>
      <c r="D18" s="88"/>
      <c r="E18" s="88" t="s">
        <v>55</v>
      </c>
      <c r="F18" s="88"/>
      <c r="G18" s="88"/>
      <c r="H18" s="88"/>
      <c r="I18" s="18" t="str">
        <f>IF(B18='Table Lists'!$B$2," ",IF(B18='Table Lists'!$D$3,'Table Lists'!$E$3,IF(B18='Table Lists'!$D$4,'Table Lists'!$E$4,IF(B18='Table Lists'!$D$5,'Table Lists'!$E$5,IF(B18='Table Lists'!$D$5,'Table Lists'!$E$5, IF(B18='Table Lists'!$D$6, 'Table Lists'!$E$6, IF(B18='Table Lists'!$D$7,'Table Lists'!$E$7,IF(B18='Table Lists'!$D$8,'Table Lists'!$E$8,IF(B18='Table Lists'!$D$9,'Table Lists'!$E$9,IF(B18='Table Lists'!$D$10,'Table Lists'!$E$10,IF(B18='Table Lists'!$D$11,'Table Lists'!$E$11,IF(B18='Table Lists'!$D$12,'Table Lists'!$E$12))))))))))))</f>
        <v xml:space="preserve"> </v>
      </c>
      <c r="J18" s="42" t="str">
        <f>IF(B18='Table Lists'!$B$2," ",IF(B18='Table Lists'!$D$3,'Table Lists'!$F$3,IF(B18='Table Lists'!$D$4,'Table Lists'!$F$4,IF(B18='Table Lists'!$D$5,'Table Lists'!$F$4,IF(B18='Table Lists'!$D$5,'Table Lists'!$F$5,IF(B18='Table Lists'!$D$6,'Table Lists'!$F$6,IF(B18='Table Lists'!$D$7,'Table Lists'!$F$7,IF(B18='Table Lists'!$D$8,'Table Lists'!$F$8,IF(B18='Table Lists'!$D$9,'Table Lists'!$F$9,IF(B18='Table Lists'!$D$10,'Table Lists'!$F$10,IF(B18='Table Lists'!$D$11,'Table Lists'!$F$11,IF(B18='Table Lists'!$D$12,'Table Lists'!$F$12))))))))))))</f>
        <v xml:space="preserve"> </v>
      </c>
      <c r="K18" s="31" t="str">
        <f>IF(B18='Table Lists'!$B$2, " ", IF($L$1-G18&gt;20,15%,0%))</f>
        <v xml:space="preserve"> </v>
      </c>
      <c r="L18" s="18" t="str">
        <f>IF(B18='Table Lists'!$B$2, " ", I18-(I18*K18))</f>
        <v xml:space="preserve"> </v>
      </c>
    </row>
    <row r="19" spans="1:12" ht="19.5" customHeight="1" x14ac:dyDescent="0.25">
      <c r="A19" s="88"/>
      <c r="B19" s="88"/>
      <c r="C19" s="88"/>
      <c r="D19" s="88"/>
      <c r="E19" s="88" t="s">
        <v>55</v>
      </c>
      <c r="F19" s="88"/>
      <c r="G19" s="88"/>
      <c r="H19" s="88"/>
      <c r="I19" s="18" t="str">
        <f>IF(B19='Table Lists'!$B$2," ",IF(B19='Table Lists'!$D$3,'Table Lists'!$E$3,IF(B19='Table Lists'!$D$4,'Table Lists'!$E$4,IF(B19='Table Lists'!$D$5,'Table Lists'!$E$5,IF(B19='Table Lists'!$D$5,'Table Lists'!$E$5, IF(B19='Table Lists'!$D$6, 'Table Lists'!$E$6, IF(B19='Table Lists'!$D$7,'Table Lists'!$E$7,IF(B19='Table Lists'!$D$8,'Table Lists'!$E$8,IF(B19='Table Lists'!$D$9,'Table Lists'!$E$9,IF(B19='Table Lists'!$D$10,'Table Lists'!$E$10,IF(B19='Table Lists'!$D$11,'Table Lists'!$E$11,IF(B19='Table Lists'!$D$12,'Table Lists'!$E$12))))))))))))</f>
        <v xml:space="preserve"> </v>
      </c>
      <c r="J19" s="42" t="str">
        <f>IF(B19='Table Lists'!$B$2," ",IF(B19='Table Lists'!$D$3,'Table Lists'!$F$3,IF(B19='Table Lists'!$D$4,'Table Lists'!$F$4,IF(B19='Table Lists'!$D$5,'Table Lists'!$F$4,IF(B19='Table Lists'!$D$5,'Table Lists'!$F$5,IF(B19='Table Lists'!$D$6,'Table Lists'!$F$6,IF(B19='Table Lists'!$D$7,'Table Lists'!$F$7,IF(B19='Table Lists'!$D$8,'Table Lists'!$F$8,IF(B19='Table Lists'!$D$9,'Table Lists'!$F$9,IF(B19='Table Lists'!$D$10,'Table Lists'!$F$10,IF(B19='Table Lists'!$D$11,'Table Lists'!$F$11,IF(B19='Table Lists'!$D$12,'Table Lists'!$F$12))))))))))))</f>
        <v xml:space="preserve"> </v>
      </c>
      <c r="K19" s="31" t="str">
        <f>IF(B19='Table Lists'!$B$2, " ", IF($L$1-G19&gt;20,15%,0%))</f>
        <v xml:space="preserve"> </v>
      </c>
      <c r="L19" s="18" t="str">
        <f>IF(B19='Table Lists'!$B$2, " ", I19-(I19*K19))</f>
        <v xml:space="preserve"> </v>
      </c>
    </row>
    <row r="20" spans="1:12" ht="19.5" customHeight="1" x14ac:dyDescent="0.25">
      <c r="A20" s="88"/>
      <c r="B20" s="88"/>
      <c r="C20" s="88"/>
      <c r="D20" s="88"/>
      <c r="E20" s="88" t="s">
        <v>55</v>
      </c>
      <c r="F20" s="88"/>
      <c r="G20" s="88"/>
      <c r="H20" s="88"/>
      <c r="I20" s="18" t="str">
        <f>IF(B20='Table Lists'!$B$2," ",IF(B20='Table Lists'!$D$3,'Table Lists'!$E$3,IF(B20='Table Lists'!$D$4,'Table Lists'!$E$4,IF(B20='Table Lists'!$D$5,'Table Lists'!$E$5,IF(B20='Table Lists'!$D$5,'Table Lists'!$E$5, IF(B20='Table Lists'!$D$6, 'Table Lists'!$E$6, IF(B20='Table Lists'!$D$7,'Table Lists'!$E$7,IF(B20='Table Lists'!$D$8,'Table Lists'!$E$8,IF(B20='Table Lists'!$D$9,'Table Lists'!$E$9,IF(B20='Table Lists'!$D$10,'Table Lists'!$E$10,IF(B20='Table Lists'!$D$11,'Table Lists'!$E$11,IF(B20='Table Lists'!$D$12,'Table Lists'!$E$12))))))))))))</f>
        <v xml:space="preserve"> </v>
      </c>
      <c r="J20" s="42" t="str">
        <f>IF(B20='Table Lists'!$B$2," ",IF(B20='Table Lists'!$D$3,'Table Lists'!$F$3,IF(B20='Table Lists'!$D$4,'Table Lists'!$F$4,IF(B20='Table Lists'!$D$5,'Table Lists'!$F$4,IF(B20='Table Lists'!$D$5,'Table Lists'!$F$5,IF(B20='Table Lists'!$D$6,'Table Lists'!$F$6,IF(B20='Table Lists'!$D$7,'Table Lists'!$F$7,IF(B20='Table Lists'!$D$8,'Table Lists'!$F$8,IF(B20='Table Lists'!$D$9,'Table Lists'!$F$9,IF(B20='Table Lists'!$D$10,'Table Lists'!$F$10,IF(B20='Table Lists'!$D$11,'Table Lists'!$F$11,IF(B20='Table Lists'!$D$12,'Table Lists'!$F$12))))))))))))</f>
        <v xml:space="preserve"> </v>
      </c>
      <c r="K20" s="31" t="str">
        <f>IF(B20='Table Lists'!$B$2, " ", IF($L$1-G20&gt;20,15%,0%))</f>
        <v xml:space="preserve"> </v>
      </c>
      <c r="L20" s="18" t="str">
        <f>IF(B20='Table Lists'!$B$2, " ", I20-(I20*K20))</f>
        <v xml:space="preserve"> </v>
      </c>
    </row>
    <row r="21" spans="1:12" ht="19.5" customHeight="1" x14ac:dyDescent="0.25">
      <c r="A21" s="88"/>
      <c r="B21" s="88"/>
      <c r="C21" s="88"/>
      <c r="D21" s="88"/>
      <c r="E21" s="88" t="s">
        <v>55</v>
      </c>
      <c r="F21" s="88"/>
      <c r="G21" s="88"/>
      <c r="H21" s="88"/>
      <c r="I21" s="18" t="str">
        <f>IF(B21='Table Lists'!$B$2," ",IF(B21='Table Lists'!$D$3,'Table Lists'!$E$3,IF(B21='Table Lists'!$D$4,'Table Lists'!$E$4,IF(B21='Table Lists'!$D$5,'Table Lists'!$E$5,IF(B21='Table Lists'!$D$5,'Table Lists'!$E$5, IF(B21='Table Lists'!$D$6, 'Table Lists'!$E$6, IF(B21='Table Lists'!$D$7,'Table Lists'!$E$7,IF(B21='Table Lists'!$D$8,'Table Lists'!$E$8,IF(B21='Table Lists'!$D$9,'Table Lists'!$E$9,IF(B21='Table Lists'!$D$10,'Table Lists'!$E$10,IF(B21='Table Lists'!$D$11,'Table Lists'!$E$11,IF(B21='Table Lists'!$D$12,'Table Lists'!$E$12))))))))))))</f>
        <v xml:space="preserve"> </v>
      </c>
      <c r="J21" s="42" t="str">
        <f>IF(B21='Table Lists'!$B$2," ",IF(B21='Table Lists'!$D$3,'Table Lists'!$F$3,IF(B21='Table Lists'!$D$4,'Table Lists'!$F$4,IF(B21='Table Lists'!$D$5,'Table Lists'!$F$4,IF(B21='Table Lists'!$D$5,'Table Lists'!$F$5,IF(B21='Table Lists'!$D$6,'Table Lists'!$F$6,IF(B21='Table Lists'!$D$7,'Table Lists'!$F$7,IF(B21='Table Lists'!$D$8,'Table Lists'!$F$8,IF(B21='Table Lists'!$D$9,'Table Lists'!$F$9,IF(B21='Table Lists'!$D$10,'Table Lists'!$F$10,IF(B21='Table Lists'!$D$11,'Table Lists'!$F$11,IF(B21='Table Lists'!$D$12,'Table Lists'!$F$12))))))))))))</f>
        <v xml:space="preserve"> </v>
      </c>
      <c r="K21" s="31" t="str">
        <f>IF(B21='Table Lists'!$B$2, " ", IF($L$1-G21&gt;20,15%,0%))</f>
        <v xml:space="preserve"> </v>
      </c>
      <c r="L21" s="18" t="str">
        <f>IF(B21='Table Lists'!$B$2, " ", I21-(I21*K21))</f>
        <v xml:space="preserve"> </v>
      </c>
    </row>
    <row r="22" spans="1:12" ht="19.5" customHeight="1" x14ac:dyDescent="0.25"/>
    <row r="23" spans="1:12" ht="19.5" customHeight="1" x14ac:dyDescent="0.25"/>
    <row r="24" spans="1:12" ht="19.5" customHeight="1" x14ac:dyDescent="0.25"/>
    <row r="25" spans="1:12" ht="19.5" customHeight="1" x14ac:dyDescent="0.25"/>
    <row r="26" spans="1:12" ht="19.5" customHeight="1" x14ac:dyDescent="0.25"/>
    <row r="27" spans="1:12" ht="19.5" customHeight="1" x14ac:dyDescent="0.25"/>
    <row r="28" spans="1:12" ht="19.5" customHeight="1" x14ac:dyDescent="0.25"/>
    <row r="29" spans="1:12" ht="19.5" customHeight="1" x14ac:dyDescent="0.25"/>
    <row r="30" spans="1:12" ht="19.5" customHeight="1" x14ac:dyDescent="0.25"/>
    <row r="31" spans="1:12" ht="19.5" customHeight="1" x14ac:dyDescent="0.25"/>
    <row r="32" spans="1:12" ht="19.5" customHeight="1" x14ac:dyDescent="0.25"/>
    <row r="33" spans="9:12" ht="19.5" customHeight="1" x14ac:dyDescent="0.25"/>
    <row r="34" spans="9:12" ht="19.5" customHeight="1" x14ac:dyDescent="0.25"/>
    <row r="35" spans="9:12" ht="19.5" customHeight="1" x14ac:dyDescent="0.25"/>
    <row r="36" spans="9:12" ht="19.5" customHeight="1" x14ac:dyDescent="0.25"/>
    <row r="37" spans="9:12" ht="19.5" customHeight="1" x14ac:dyDescent="0.25"/>
    <row r="38" spans="9:12" ht="19.5" customHeight="1" x14ac:dyDescent="0.25"/>
    <row r="39" spans="9:12" ht="19.5" customHeight="1" x14ac:dyDescent="0.25"/>
    <row r="40" spans="9:12" ht="19.5" customHeight="1" x14ac:dyDescent="0.25"/>
    <row r="41" spans="9:12" ht="19.5" customHeight="1" x14ac:dyDescent="0.25">
      <c r="I41" s="20"/>
      <c r="J41" s="20"/>
      <c r="K41" s="20"/>
      <c r="L41" s="20"/>
    </row>
    <row r="42" spans="9:12" ht="19.5" customHeight="1" x14ac:dyDescent="0.25">
      <c r="I42" s="20"/>
      <c r="J42" s="20"/>
      <c r="K42" s="20"/>
      <c r="L42" s="20"/>
    </row>
    <row r="43" spans="9:12" ht="19.5" customHeight="1" x14ac:dyDescent="0.25">
      <c r="I43" s="20"/>
      <c r="J43" s="20"/>
      <c r="K43" s="20"/>
      <c r="L43" s="20"/>
    </row>
    <row r="44" spans="9:12" ht="19.5" customHeight="1" x14ac:dyDescent="0.25">
      <c r="I44" s="20"/>
      <c r="J44" s="20"/>
      <c r="K44" s="20"/>
      <c r="L44" s="20"/>
    </row>
    <row r="45" spans="9:12" ht="19.5" customHeight="1" x14ac:dyDescent="0.25">
      <c r="I45" s="20"/>
      <c r="J45" s="20"/>
      <c r="K45" s="20"/>
      <c r="L45" s="20"/>
    </row>
    <row r="46" spans="9:12" ht="19.5" customHeight="1" x14ac:dyDescent="0.25">
      <c r="I46" s="20"/>
      <c r="J46" s="20"/>
      <c r="K46" s="20"/>
      <c r="L46" s="20"/>
    </row>
    <row r="47" spans="9:12" ht="19.5" customHeight="1" x14ac:dyDescent="0.25">
      <c r="I47" s="20"/>
      <c r="J47" s="20"/>
      <c r="K47" s="20"/>
      <c r="L47" s="20"/>
    </row>
    <row r="48" spans="9:12" ht="19.5" customHeight="1" x14ac:dyDescent="0.25">
      <c r="I48" s="20"/>
      <c r="J48" s="20"/>
      <c r="K48" s="20"/>
      <c r="L48" s="20"/>
    </row>
    <row r="49" spans="9:12" ht="19.5" customHeight="1" x14ac:dyDescent="0.25">
      <c r="I49" s="20"/>
      <c r="J49" s="20"/>
      <c r="K49" s="20"/>
      <c r="L49" s="20"/>
    </row>
    <row r="50" spans="9:12" ht="19.5" customHeight="1" x14ac:dyDescent="0.25">
      <c r="I50" s="20"/>
      <c r="J50" s="20"/>
      <c r="K50" s="20"/>
      <c r="L50" s="20"/>
    </row>
    <row r="51" spans="9:12" ht="19.5" customHeight="1" x14ac:dyDescent="0.25">
      <c r="I51" s="20"/>
      <c r="J51" s="20"/>
      <c r="K51" s="20"/>
      <c r="L51" s="20"/>
    </row>
    <row r="52" spans="9:12" ht="19.5" customHeight="1" x14ac:dyDescent="0.25">
      <c r="I52" s="20"/>
      <c r="J52" s="20"/>
      <c r="K52" s="20"/>
      <c r="L52" s="20"/>
    </row>
    <row r="53" spans="9:12" ht="19.5" customHeight="1" x14ac:dyDescent="0.25">
      <c r="I53" s="20"/>
      <c r="J53" s="20"/>
      <c r="K53" s="20"/>
      <c r="L53" s="20"/>
    </row>
    <row r="54" spans="9:12" ht="19.5" customHeight="1" x14ac:dyDescent="0.25">
      <c r="I54" s="20"/>
      <c r="J54" s="20"/>
      <c r="K54" s="20"/>
      <c r="L54" s="20"/>
    </row>
    <row r="55" spans="9:12" ht="19.5" customHeight="1" x14ac:dyDescent="0.25">
      <c r="I55" s="20"/>
      <c r="J55" s="20"/>
      <c r="K55" s="20"/>
      <c r="L55" s="20"/>
    </row>
    <row r="56" spans="9:12" ht="19.5" customHeight="1" x14ac:dyDescent="0.25">
      <c r="I56" s="20"/>
      <c r="J56" s="20"/>
      <c r="K56" s="20"/>
      <c r="L56" s="20"/>
    </row>
    <row r="57" spans="9:12" ht="19.5" customHeight="1" x14ac:dyDescent="0.25">
      <c r="I57" s="20"/>
      <c r="J57" s="20"/>
      <c r="K57" s="20"/>
      <c r="L57" s="20"/>
    </row>
    <row r="58" spans="9:12" ht="19.5" customHeight="1" x14ac:dyDescent="0.25">
      <c r="I58" s="20"/>
      <c r="J58" s="20"/>
      <c r="K58" s="20"/>
      <c r="L58" s="20"/>
    </row>
    <row r="59" spans="9:12" ht="19.5" customHeight="1" x14ac:dyDescent="0.25">
      <c r="I59" s="20"/>
      <c r="J59" s="20"/>
      <c r="K59" s="20"/>
      <c r="L59" s="20"/>
    </row>
    <row r="60" spans="9:12" ht="19.5" customHeight="1" x14ac:dyDescent="0.25">
      <c r="I60" s="20"/>
      <c r="J60" s="20"/>
      <c r="K60" s="20"/>
      <c r="L60" s="20"/>
    </row>
    <row r="61" spans="9:12" ht="19.5" customHeight="1" x14ac:dyDescent="0.25">
      <c r="I61" s="20"/>
      <c r="J61" s="20"/>
      <c r="K61" s="20"/>
      <c r="L61" s="20"/>
    </row>
    <row r="62" spans="9:12" ht="19.5" customHeight="1" x14ac:dyDescent="0.25">
      <c r="I62" s="20"/>
      <c r="J62" s="20"/>
      <c r="K62" s="20"/>
      <c r="L62" s="20"/>
    </row>
    <row r="63" spans="9:12" ht="19.5" customHeight="1" x14ac:dyDescent="0.25">
      <c r="I63" s="20"/>
      <c r="J63" s="20"/>
      <c r="K63" s="20"/>
      <c r="L63" s="20"/>
    </row>
    <row r="64" spans="9:12" ht="19.5" customHeight="1" x14ac:dyDescent="0.25">
      <c r="I64" s="20"/>
      <c r="J64" s="20"/>
      <c r="K64" s="20"/>
      <c r="L64" s="20"/>
    </row>
    <row r="65" spans="9:12" ht="19.5" customHeight="1" x14ac:dyDescent="0.25">
      <c r="I65" s="20"/>
      <c r="J65" s="20"/>
      <c r="K65" s="20"/>
      <c r="L65" s="20"/>
    </row>
    <row r="66" spans="9:12" ht="19.5" customHeight="1" x14ac:dyDescent="0.25">
      <c r="I66" s="20"/>
      <c r="J66" s="20"/>
      <c r="K66" s="20"/>
      <c r="L66" s="20"/>
    </row>
    <row r="67" spans="9:12" ht="19.5" customHeight="1" x14ac:dyDescent="0.25">
      <c r="I67" s="20"/>
      <c r="J67" s="20"/>
      <c r="K67" s="20"/>
      <c r="L67" s="20"/>
    </row>
    <row r="68" spans="9:12" ht="19.5" customHeight="1" x14ac:dyDescent="0.25">
      <c r="I68" s="20"/>
      <c r="J68" s="20"/>
      <c r="K68" s="20"/>
      <c r="L68" s="20"/>
    </row>
    <row r="69" spans="9:12" ht="19.5" customHeight="1" x14ac:dyDescent="0.25">
      <c r="I69" s="20"/>
      <c r="J69" s="20"/>
      <c r="K69" s="20"/>
      <c r="L69" s="20"/>
    </row>
    <row r="70" spans="9:12" ht="19.5" customHeight="1" x14ac:dyDescent="0.25">
      <c r="I70" s="20"/>
      <c r="J70" s="20"/>
      <c r="K70" s="20"/>
      <c r="L70" s="20"/>
    </row>
    <row r="71" spans="9:12" ht="19.5" customHeight="1" x14ac:dyDescent="0.25">
      <c r="I71" s="20"/>
      <c r="J71" s="20"/>
      <c r="K71" s="20"/>
      <c r="L71" s="20"/>
    </row>
    <row r="72" spans="9:12" ht="19.5" customHeight="1" x14ac:dyDescent="0.25">
      <c r="I72" s="20"/>
      <c r="J72" s="20"/>
      <c r="K72" s="20"/>
      <c r="L72" s="20"/>
    </row>
    <row r="73" spans="9:12" ht="19.5" customHeight="1" x14ac:dyDescent="0.25">
      <c r="I73" s="20"/>
      <c r="J73" s="20"/>
      <c r="K73" s="20"/>
      <c r="L73" s="20"/>
    </row>
    <row r="74" spans="9:12" ht="19.5" customHeight="1" x14ac:dyDescent="0.25">
      <c r="I74" s="20"/>
      <c r="J74" s="20"/>
      <c r="K74" s="20"/>
      <c r="L74" s="20"/>
    </row>
    <row r="75" spans="9:12" ht="19.5" customHeight="1" x14ac:dyDescent="0.25">
      <c r="I75" s="20"/>
      <c r="J75" s="20"/>
      <c r="K75" s="20"/>
      <c r="L75" s="20"/>
    </row>
    <row r="76" spans="9:12" ht="19.5" customHeight="1" x14ac:dyDescent="0.25">
      <c r="I76" s="20"/>
      <c r="J76" s="20"/>
      <c r="K76" s="20"/>
      <c r="L76" s="20"/>
    </row>
    <row r="77" spans="9:12" ht="19.5" customHeight="1" x14ac:dyDescent="0.25">
      <c r="I77" s="20"/>
      <c r="J77" s="20"/>
      <c r="K77" s="20"/>
      <c r="L77" s="20"/>
    </row>
    <row r="78" spans="9:12" ht="19.5" customHeight="1" x14ac:dyDescent="0.25">
      <c r="I78" s="20"/>
      <c r="J78" s="20"/>
      <c r="K78" s="20"/>
      <c r="L78" s="20"/>
    </row>
    <row r="79" spans="9:12" ht="19.5" customHeight="1" x14ac:dyDescent="0.25">
      <c r="I79" s="20"/>
      <c r="J79" s="20"/>
      <c r="K79" s="20"/>
      <c r="L79" s="20"/>
    </row>
    <row r="80" spans="9:12" ht="19.5" customHeight="1" x14ac:dyDescent="0.25">
      <c r="I80" s="20"/>
      <c r="J80" s="20"/>
      <c r="K80" s="20"/>
      <c r="L80" s="20"/>
    </row>
    <row r="81" spans="9:12" ht="19.5" customHeight="1" x14ac:dyDescent="0.25">
      <c r="I81" s="20"/>
      <c r="J81" s="20"/>
      <c r="K81" s="20"/>
      <c r="L81" s="20"/>
    </row>
    <row r="82" spans="9:12" ht="19.5" customHeight="1" x14ac:dyDescent="0.25">
      <c r="I82" s="20"/>
      <c r="J82" s="20"/>
      <c r="K82" s="20"/>
      <c r="L82" s="20"/>
    </row>
    <row r="83" spans="9:12" ht="19.5" customHeight="1" x14ac:dyDescent="0.25">
      <c r="I83" s="20"/>
      <c r="J83" s="20"/>
      <c r="K83" s="20"/>
      <c r="L83" s="20"/>
    </row>
    <row r="84" spans="9:12" ht="19.5" customHeight="1" x14ac:dyDescent="0.25">
      <c r="I84" s="20"/>
      <c r="J84" s="20"/>
      <c r="K84" s="20"/>
      <c r="L84" s="20"/>
    </row>
    <row r="85" spans="9:12" ht="19.5" customHeight="1" x14ac:dyDescent="0.25">
      <c r="I85" s="20"/>
      <c r="J85" s="20"/>
      <c r="K85" s="20"/>
      <c r="L85" s="20"/>
    </row>
    <row r="86" spans="9:12" ht="19.5" customHeight="1" x14ac:dyDescent="0.25">
      <c r="I86" s="20"/>
      <c r="J86" s="20"/>
      <c r="K86" s="20"/>
      <c r="L86" s="20"/>
    </row>
    <row r="87" spans="9:12" ht="19.5" customHeight="1" x14ac:dyDescent="0.25">
      <c r="I87" s="20"/>
      <c r="J87" s="20"/>
      <c r="K87" s="20"/>
      <c r="L87" s="20"/>
    </row>
    <row r="88" spans="9:12" ht="19.5" customHeight="1" x14ac:dyDescent="0.25">
      <c r="I88" s="20"/>
      <c r="J88" s="20"/>
      <c r="K88" s="20"/>
      <c r="L88" s="20"/>
    </row>
    <row r="89" spans="9:12" ht="19.5" customHeight="1" x14ac:dyDescent="0.25">
      <c r="I89" s="20"/>
      <c r="J89" s="20"/>
      <c r="K89" s="20"/>
      <c r="L89" s="20"/>
    </row>
    <row r="90" spans="9:12" ht="19.5" customHeight="1" x14ac:dyDescent="0.25">
      <c r="I90" s="20"/>
      <c r="J90" s="20"/>
      <c r="K90" s="20"/>
      <c r="L90" s="20"/>
    </row>
    <row r="91" spans="9:12" ht="19.5" customHeight="1" x14ac:dyDescent="0.25">
      <c r="I91" s="20"/>
      <c r="J91" s="20"/>
      <c r="K91" s="20"/>
      <c r="L91" s="20"/>
    </row>
    <row r="92" spans="9:12" ht="19.5" customHeight="1" x14ac:dyDescent="0.25">
      <c r="I92" s="20"/>
      <c r="J92" s="20"/>
      <c r="K92" s="20"/>
      <c r="L92" s="20"/>
    </row>
    <row r="93" spans="9:12" ht="19.5" customHeight="1" x14ac:dyDescent="0.25">
      <c r="I93" s="20"/>
      <c r="J93" s="20"/>
      <c r="K93" s="20"/>
      <c r="L93" s="20"/>
    </row>
    <row r="94" spans="9:12" ht="19.5" customHeight="1" x14ac:dyDescent="0.25">
      <c r="I94" s="20"/>
      <c r="J94" s="20"/>
      <c r="K94" s="20"/>
      <c r="L94" s="20"/>
    </row>
    <row r="95" spans="9:12" ht="19.5" customHeight="1" x14ac:dyDescent="0.25">
      <c r="I95" s="20"/>
      <c r="J95" s="20"/>
      <c r="K95" s="20"/>
      <c r="L95" s="20"/>
    </row>
    <row r="96" spans="9:12" ht="19.5" customHeight="1" x14ac:dyDescent="0.25">
      <c r="I96" s="20"/>
      <c r="J96" s="20"/>
      <c r="K96" s="20"/>
      <c r="L96" s="20"/>
    </row>
    <row r="97" spans="9:12" ht="19.5" customHeight="1" x14ac:dyDescent="0.25">
      <c r="I97" s="20"/>
      <c r="J97" s="20"/>
      <c r="K97" s="20"/>
      <c r="L97" s="20"/>
    </row>
    <row r="98" spans="9:12" ht="19.5" customHeight="1" x14ac:dyDescent="0.25">
      <c r="I98" s="20"/>
      <c r="J98" s="20"/>
      <c r="K98" s="20"/>
      <c r="L98" s="20"/>
    </row>
    <row r="99" spans="9:12" ht="19.5" customHeight="1" x14ac:dyDescent="0.25">
      <c r="I99" s="20"/>
      <c r="J99" s="20"/>
      <c r="K99" s="20"/>
      <c r="L99" s="20"/>
    </row>
    <row r="100" spans="9:12" ht="19.5" customHeight="1" x14ac:dyDescent="0.25">
      <c r="I100" s="20"/>
      <c r="J100" s="20"/>
      <c r="K100" s="20"/>
      <c r="L100" s="20"/>
    </row>
    <row r="101" spans="9:12" ht="19.5" customHeight="1" x14ac:dyDescent="0.25">
      <c r="I101" s="20"/>
      <c r="J101" s="20"/>
      <c r="K101" s="20"/>
      <c r="L101" s="20"/>
    </row>
    <row r="102" spans="9:12" ht="19.5" customHeight="1" x14ac:dyDescent="0.25">
      <c r="I102" s="20"/>
      <c r="J102" s="20"/>
      <c r="K102" s="20"/>
      <c r="L102" s="20"/>
    </row>
    <row r="103" spans="9:12" ht="19.5" customHeight="1" x14ac:dyDescent="0.25">
      <c r="I103" s="20"/>
      <c r="J103" s="20"/>
      <c r="K103" s="20"/>
      <c r="L103" s="20"/>
    </row>
    <row r="104" spans="9:12" ht="19.5" customHeight="1" x14ac:dyDescent="0.25">
      <c r="I104" s="20"/>
      <c r="J104" s="20"/>
      <c r="K104" s="20"/>
      <c r="L104" s="20"/>
    </row>
    <row r="105" spans="9:12" ht="19.5" customHeight="1" x14ac:dyDescent="0.25">
      <c r="I105" s="20"/>
      <c r="J105" s="20"/>
      <c r="K105" s="20"/>
      <c r="L105" s="20"/>
    </row>
    <row r="106" spans="9:12" ht="19.5" customHeight="1" x14ac:dyDescent="0.25">
      <c r="I106" s="20"/>
      <c r="J106" s="20"/>
      <c r="K106" s="20"/>
      <c r="L106" s="20"/>
    </row>
    <row r="107" spans="9:12" ht="19.5" customHeight="1" x14ac:dyDescent="0.25">
      <c r="I107" s="20"/>
      <c r="J107" s="20"/>
      <c r="K107" s="20"/>
      <c r="L107" s="20"/>
    </row>
    <row r="108" spans="9:12" ht="19.5" customHeight="1" x14ac:dyDescent="0.25">
      <c r="I108" s="20"/>
      <c r="J108" s="20"/>
      <c r="K108" s="20"/>
      <c r="L108" s="20"/>
    </row>
    <row r="109" spans="9:12" ht="19.5" customHeight="1" x14ac:dyDescent="0.25">
      <c r="I109" s="20"/>
      <c r="J109" s="20"/>
      <c r="K109" s="20"/>
      <c r="L109" s="20"/>
    </row>
    <row r="110" spans="9:12" ht="19.5" customHeight="1" x14ac:dyDescent="0.25">
      <c r="I110" s="20"/>
      <c r="J110" s="20"/>
      <c r="K110" s="20"/>
      <c r="L110" s="20"/>
    </row>
    <row r="111" spans="9:12" ht="19.5" customHeight="1" x14ac:dyDescent="0.25">
      <c r="I111" s="20"/>
      <c r="J111" s="20"/>
      <c r="K111" s="20"/>
      <c r="L111" s="20"/>
    </row>
    <row r="112" spans="9:12" ht="19.5" customHeight="1" x14ac:dyDescent="0.25">
      <c r="I112" s="20"/>
      <c r="J112" s="20"/>
      <c r="K112" s="20"/>
      <c r="L112" s="20"/>
    </row>
    <row r="113" spans="9:12" ht="19.5" customHeight="1" x14ac:dyDescent="0.25">
      <c r="I113" s="20"/>
      <c r="J113" s="20"/>
      <c r="K113" s="20"/>
      <c r="L113" s="20"/>
    </row>
    <row r="114" spans="9:12" ht="19.5" customHeight="1" x14ac:dyDescent="0.25">
      <c r="I114" s="20"/>
      <c r="J114" s="20"/>
      <c r="K114" s="20"/>
      <c r="L114" s="20"/>
    </row>
    <row r="115" spans="9:12" ht="19.5" customHeight="1" x14ac:dyDescent="0.25">
      <c r="I115" s="20"/>
      <c r="J115" s="20"/>
      <c r="K115" s="20"/>
      <c r="L115" s="20"/>
    </row>
    <row r="116" spans="9:12" ht="19.5" customHeight="1" x14ac:dyDescent="0.25">
      <c r="I116" s="20"/>
      <c r="J116" s="20"/>
      <c r="K116" s="20"/>
      <c r="L116" s="20"/>
    </row>
    <row r="117" spans="9:12" ht="19.5" customHeight="1" x14ac:dyDescent="0.25">
      <c r="I117" s="20"/>
      <c r="J117" s="20"/>
      <c r="K117" s="20"/>
      <c r="L117" s="20"/>
    </row>
    <row r="118" spans="9:12" ht="19.5" customHeight="1" x14ac:dyDescent="0.25">
      <c r="I118" s="20"/>
      <c r="J118" s="20"/>
      <c r="K118" s="20"/>
      <c r="L118" s="20"/>
    </row>
    <row r="119" spans="9:12" ht="19.5" customHeight="1" x14ac:dyDescent="0.25">
      <c r="I119" s="20"/>
      <c r="J119" s="20"/>
      <c r="K119" s="20"/>
      <c r="L119" s="20"/>
    </row>
    <row r="120" spans="9:12" ht="19.5" customHeight="1" x14ac:dyDescent="0.25">
      <c r="I120" s="20"/>
      <c r="J120" s="20"/>
      <c r="K120" s="20"/>
      <c r="L120" s="20"/>
    </row>
    <row r="121" spans="9:12" ht="19.5" customHeight="1" x14ac:dyDescent="0.25">
      <c r="I121" s="20"/>
      <c r="J121" s="20"/>
      <c r="K121" s="20"/>
      <c r="L121" s="20"/>
    </row>
    <row r="122" spans="9:12" ht="19.5" customHeight="1" x14ac:dyDescent="0.25">
      <c r="I122" s="20"/>
      <c r="J122" s="20"/>
      <c r="K122" s="20"/>
      <c r="L122" s="20"/>
    </row>
    <row r="123" spans="9:12" ht="19.5" customHeight="1" x14ac:dyDescent="0.25">
      <c r="I123" s="20"/>
      <c r="J123" s="20"/>
      <c r="K123" s="20"/>
      <c r="L123" s="20"/>
    </row>
    <row r="124" spans="9:12" ht="19.5" customHeight="1" x14ac:dyDescent="0.25">
      <c r="I124" s="20"/>
      <c r="J124" s="20"/>
      <c r="K124" s="20"/>
      <c r="L124" s="20"/>
    </row>
    <row r="125" spans="9:12" ht="19.5" customHeight="1" x14ac:dyDescent="0.25">
      <c r="I125" s="20"/>
      <c r="J125" s="20"/>
      <c r="K125" s="20"/>
      <c r="L125" s="20"/>
    </row>
    <row r="126" spans="9:12" ht="19.5" customHeight="1" x14ac:dyDescent="0.25">
      <c r="I126" s="20"/>
      <c r="J126" s="20"/>
      <c r="K126" s="20"/>
      <c r="L126" s="20"/>
    </row>
    <row r="127" spans="9:12" ht="19.5" customHeight="1" x14ac:dyDescent="0.25">
      <c r="I127" s="20"/>
      <c r="J127" s="20"/>
      <c r="K127" s="20"/>
      <c r="L127" s="20"/>
    </row>
    <row r="128" spans="9:12" ht="19.5" customHeight="1" x14ac:dyDescent="0.25">
      <c r="I128" s="20"/>
      <c r="J128" s="20"/>
      <c r="K128" s="20"/>
      <c r="L128" s="20"/>
    </row>
    <row r="129" spans="9:12" ht="19.5" customHeight="1" x14ac:dyDescent="0.25">
      <c r="I129" s="20"/>
      <c r="J129" s="20"/>
      <c r="K129" s="20"/>
      <c r="L129" s="20"/>
    </row>
    <row r="130" spans="9:12" ht="19.5" customHeight="1" x14ac:dyDescent="0.25">
      <c r="I130" s="20"/>
      <c r="J130" s="20"/>
      <c r="K130" s="20"/>
      <c r="L130" s="20"/>
    </row>
    <row r="131" spans="9:12" ht="19.5" customHeight="1" x14ac:dyDescent="0.25">
      <c r="I131" s="20"/>
      <c r="J131" s="20"/>
      <c r="K131" s="20"/>
      <c r="L131" s="20"/>
    </row>
    <row r="132" spans="9:12" ht="19.5" customHeight="1" x14ac:dyDescent="0.25">
      <c r="I132" s="20"/>
      <c r="J132" s="20"/>
      <c r="K132" s="20"/>
      <c r="L132" s="20"/>
    </row>
    <row r="133" spans="9:12" ht="19.5" customHeight="1" x14ac:dyDescent="0.25">
      <c r="I133" s="20"/>
      <c r="J133" s="20"/>
      <c r="K133" s="20"/>
      <c r="L133" s="20"/>
    </row>
    <row r="134" spans="9:12" ht="19.5" customHeight="1" x14ac:dyDescent="0.25">
      <c r="I134" s="20"/>
      <c r="J134" s="20"/>
      <c r="K134" s="20"/>
      <c r="L134" s="20"/>
    </row>
    <row r="135" spans="9:12" ht="19.5" customHeight="1" x14ac:dyDescent="0.25">
      <c r="I135" s="20"/>
      <c r="J135" s="20"/>
      <c r="K135" s="20"/>
      <c r="L135" s="20"/>
    </row>
    <row r="136" spans="9:12" ht="19.5" customHeight="1" x14ac:dyDescent="0.25">
      <c r="I136" s="20"/>
      <c r="J136" s="20"/>
      <c r="K136" s="20"/>
      <c r="L136" s="20"/>
    </row>
    <row r="137" spans="9:12" ht="19.5" customHeight="1" x14ac:dyDescent="0.25">
      <c r="I137" s="20"/>
      <c r="J137" s="20"/>
      <c r="K137" s="20"/>
      <c r="L137" s="20"/>
    </row>
    <row r="138" spans="9:12" ht="19.5" customHeight="1" x14ac:dyDescent="0.25">
      <c r="I138" s="20"/>
      <c r="J138" s="20"/>
      <c r="K138" s="20"/>
      <c r="L138" s="20"/>
    </row>
    <row r="139" spans="9:12" ht="19.5" customHeight="1" x14ac:dyDescent="0.25">
      <c r="I139" s="20"/>
      <c r="J139" s="20"/>
      <c r="K139" s="20"/>
      <c r="L139" s="20"/>
    </row>
    <row r="140" spans="9:12" ht="19.5" customHeight="1" x14ac:dyDescent="0.25">
      <c r="I140" s="20"/>
      <c r="J140" s="20"/>
      <c r="K140" s="20"/>
      <c r="L140" s="20"/>
    </row>
    <row r="141" spans="9:12" ht="19.5" customHeight="1" x14ac:dyDescent="0.25">
      <c r="I141" s="20"/>
      <c r="J141" s="20"/>
      <c r="K141" s="20"/>
      <c r="L141" s="20"/>
    </row>
    <row r="142" spans="9:12" ht="19.5" customHeight="1" x14ac:dyDescent="0.25">
      <c r="I142" s="20"/>
      <c r="J142" s="20"/>
      <c r="K142" s="20"/>
      <c r="L142" s="20"/>
    </row>
    <row r="143" spans="9:12" ht="19.5" customHeight="1" x14ac:dyDescent="0.25">
      <c r="I143" s="20"/>
      <c r="J143" s="20"/>
      <c r="K143" s="20"/>
      <c r="L143" s="20"/>
    </row>
    <row r="144" spans="9:12" ht="19.5" customHeight="1" x14ac:dyDescent="0.25">
      <c r="I144" s="20"/>
      <c r="J144" s="20"/>
      <c r="K144" s="20"/>
      <c r="L144" s="20"/>
    </row>
    <row r="145" spans="9:12" ht="19.5" customHeight="1" x14ac:dyDescent="0.25">
      <c r="I145" s="20"/>
      <c r="J145" s="20"/>
      <c r="K145" s="20"/>
      <c r="L145" s="20"/>
    </row>
    <row r="146" spans="9:12" ht="19.5" customHeight="1" x14ac:dyDescent="0.25">
      <c r="I146" s="20"/>
      <c r="J146" s="20"/>
      <c r="K146" s="20"/>
      <c r="L146" s="20"/>
    </row>
    <row r="147" spans="9:12" ht="19.5" customHeight="1" x14ac:dyDescent="0.25">
      <c r="I147" s="20"/>
      <c r="J147" s="20"/>
      <c r="K147" s="20"/>
      <c r="L147" s="20"/>
    </row>
    <row r="148" spans="9:12" ht="19.5" customHeight="1" x14ac:dyDescent="0.25">
      <c r="I148" s="20"/>
      <c r="J148" s="20"/>
      <c r="K148" s="20"/>
      <c r="L148" s="20"/>
    </row>
    <row r="149" spans="9:12" ht="19.5" customHeight="1" x14ac:dyDescent="0.25">
      <c r="I149" s="20"/>
      <c r="J149" s="20"/>
      <c r="K149" s="20"/>
      <c r="L149" s="20"/>
    </row>
    <row r="150" spans="9:12" ht="19.5" customHeight="1" x14ac:dyDescent="0.25">
      <c r="I150" s="20"/>
      <c r="J150" s="20"/>
      <c r="K150" s="20"/>
      <c r="L150" s="20"/>
    </row>
    <row r="151" spans="9:12" ht="19.5" customHeight="1" x14ac:dyDescent="0.25">
      <c r="I151" s="20"/>
      <c r="J151" s="20"/>
      <c r="K151" s="20"/>
      <c r="L151" s="20"/>
    </row>
    <row r="152" spans="9:12" ht="19.5" customHeight="1" x14ac:dyDescent="0.25">
      <c r="I152" s="20"/>
      <c r="J152" s="20"/>
      <c r="K152" s="20"/>
      <c r="L152" s="20"/>
    </row>
    <row r="153" spans="9:12" ht="19.5" customHeight="1" x14ac:dyDescent="0.25">
      <c r="I153" s="20"/>
      <c r="J153" s="20"/>
      <c r="K153" s="20"/>
      <c r="L153" s="20"/>
    </row>
    <row r="154" spans="9:12" ht="19.5" customHeight="1" x14ac:dyDescent="0.25">
      <c r="I154" s="20"/>
      <c r="J154" s="20"/>
      <c r="K154" s="20"/>
      <c r="L154" s="20"/>
    </row>
    <row r="155" spans="9:12" ht="19.5" customHeight="1" x14ac:dyDescent="0.25">
      <c r="I155" s="20"/>
      <c r="J155" s="20"/>
      <c r="K155" s="20"/>
      <c r="L155" s="20"/>
    </row>
    <row r="156" spans="9:12" ht="19.5" customHeight="1" x14ac:dyDescent="0.25">
      <c r="I156" s="20"/>
      <c r="J156" s="20"/>
      <c r="K156" s="20"/>
      <c r="L156" s="20"/>
    </row>
    <row r="157" spans="9:12" ht="19.5" customHeight="1" x14ac:dyDescent="0.25">
      <c r="I157" s="20"/>
      <c r="J157" s="20"/>
      <c r="K157" s="20"/>
      <c r="L157" s="20"/>
    </row>
    <row r="158" spans="9:12" ht="19.5" customHeight="1" x14ac:dyDescent="0.25">
      <c r="I158" s="20"/>
      <c r="J158" s="20"/>
      <c r="K158" s="20"/>
      <c r="L158" s="20"/>
    </row>
    <row r="159" spans="9:12" ht="19.5" customHeight="1" x14ac:dyDescent="0.25">
      <c r="I159" s="20"/>
      <c r="J159" s="20"/>
      <c r="K159" s="20"/>
      <c r="L159" s="20"/>
    </row>
    <row r="160" spans="9:12" ht="19.5" customHeight="1" x14ac:dyDescent="0.25">
      <c r="I160" s="20"/>
      <c r="J160" s="20"/>
      <c r="K160" s="20"/>
      <c r="L160" s="20"/>
    </row>
    <row r="161" spans="9:12" ht="19.5" customHeight="1" x14ac:dyDescent="0.25">
      <c r="I161" s="20"/>
      <c r="J161" s="20"/>
      <c r="K161" s="20"/>
      <c r="L161" s="20"/>
    </row>
    <row r="162" spans="9:12" ht="19.5" customHeight="1" x14ac:dyDescent="0.25">
      <c r="I162" s="20"/>
      <c r="J162" s="20"/>
      <c r="K162" s="20"/>
      <c r="L162" s="20"/>
    </row>
    <row r="163" spans="9:12" ht="19.5" customHeight="1" x14ac:dyDescent="0.25">
      <c r="I163" s="20"/>
      <c r="J163" s="20"/>
      <c r="K163" s="20"/>
      <c r="L163" s="20"/>
    </row>
    <row r="164" spans="9:12" ht="19.5" customHeight="1" x14ac:dyDescent="0.25">
      <c r="I164" s="20"/>
      <c r="J164" s="20"/>
      <c r="K164" s="20"/>
      <c r="L164" s="20"/>
    </row>
    <row r="165" spans="9:12" ht="19.5" customHeight="1" x14ac:dyDescent="0.25">
      <c r="I165" s="20"/>
      <c r="J165" s="20"/>
      <c r="K165" s="20"/>
      <c r="L165" s="20"/>
    </row>
    <row r="166" spans="9:12" ht="19.5" customHeight="1" x14ac:dyDescent="0.25">
      <c r="I166" s="20"/>
      <c r="J166" s="20"/>
      <c r="K166" s="20"/>
      <c r="L166" s="20"/>
    </row>
    <row r="167" spans="9:12" ht="19.5" customHeight="1" x14ac:dyDescent="0.25">
      <c r="I167" s="20"/>
      <c r="J167" s="20"/>
      <c r="K167" s="20"/>
      <c r="L167" s="20"/>
    </row>
    <row r="168" spans="9:12" ht="19.5" customHeight="1" x14ac:dyDescent="0.25">
      <c r="I168" s="20"/>
      <c r="J168" s="20"/>
      <c r="K168" s="20"/>
      <c r="L168" s="20"/>
    </row>
    <row r="169" spans="9:12" ht="19.5" customHeight="1" x14ac:dyDescent="0.25">
      <c r="I169" s="20"/>
      <c r="J169" s="20"/>
      <c r="K169" s="20"/>
      <c r="L169" s="20"/>
    </row>
    <row r="170" spans="9:12" ht="19.5" customHeight="1" x14ac:dyDescent="0.25">
      <c r="I170" s="20"/>
      <c r="J170" s="20"/>
      <c r="K170" s="20"/>
      <c r="L170" s="20"/>
    </row>
    <row r="171" spans="9:12" ht="19.5" customHeight="1" x14ac:dyDescent="0.25">
      <c r="I171" s="20"/>
      <c r="J171" s="20"/>
      <c r="K171" s="20"/>
      <c r="L171" s="20"/>
    </row>
    <row r="172" spans="9:12" ht="19.5" customHeight="1" x14ac:dyDescent="0.25">
      <c r="I172" s="20"/>
      <c r="J172" s="20"/>
      <c r="K172" s="20"/>
      <c r="L172" s="20"/>
    </row>
    <row r="173" spans="9:12" ht="19.5" customHeight="1" x14ac:dyDescent="0.25">
      <c r="I173" s="20"/>
      <c r="J173" s="20"/>
      <c r="K173" s="20"/>
      <c r="L173" s="20"/>
    </row>
    <row r="174" spans="9:12" ht="19.5" customHeight="1" x14ac:dyDescent="0.25">
      <c r="I174" s="20"/>
      <c r="J174" s="20"/>
      <c r="K174" s="20"/>
      <c r="L174" s="20"/>
    </row>
    <row r="175" spans="9:12" ht="19.5" customHeight="1" x14ac:dyDescent="0.25">
      <c r="I175" s="20"/>
      <c r="J175" s="20"/>
      <c r="K175" s="20"/>
      <c r="L175" s="20"/>
    </row>
    <row r="176" spans="9:12" ht="19.5" customHeight="1" x14ac:dyDescent="0.25">
      <c r="I176" s="20"/>
      <c r="J176" s="20"/>
      <c r="K176" s="20"/>
      <c r="L176" s="20"/>
    </row>
    <row r="177" spans="9:12" ht="19.5" customHeight="1" x14ac:dyDescent="0.25">
      <c r="I177" s="20"/>
      <c r="J177" s="20"/>
      <c r="K177" s="20"/>
      <c r="L177" s="20"/>
    </row>
    <row r="178" spans="9:12" ht="19.5" customHeight="1" x14ac:dyDescent="0.25">
      <c r="I178" s="20"/>
      <c r="J178" s="20"/>
      <c r="K178" s="20"/>
      <c r="L178" s="20"/>
    </row>
    <row r="179" spans="9:12" ht="19.5" customHeight="1" x14ac:dyDescent="0.25">
      <c r="I179" s="20"/>
      <c r="J179" s="20"/>
      <c r="K179" s="20"/>
      <c r="L179" s="20"/>
    </row>
    <row r="180" spans="9:12" ht="19.5" customHeight="1" x14ac:dyDescent="0.25">
      <c r="I180" s="20"/>
      <c r="J180" s="20"/>
      <c r="K180" s="20"/>
      <c r="L180" s="20"/>
    </row>
    <row r="181" spans="9:12" ht="19.5" customHeight="1" x14ac:dyDescent="0.25">
      <c r="I181" s="20"/>
      <c r="J181" s="20"/>
      <c r="K181" s="20"/>
      <c r="L181" s="20"/>
    </row>
    <row r="182" spans="9:12" ht="19.5" customHeight="1" x14ac:dyDescent="0.25">
      <c r="I182" s="20"/>
      <c r="J182" s="20"/>
      <c r="K182" s="20"/>
      <c r="L182" s="20"/>
    </row>
    <row r="183" spans="9:12" ht="19.5" customHeight="1" x14ac:dyDescent="0.25">
      <c r="I183" s="20"/>
      <c r="J183" s="20"/>
      <c r="K183" s="20"/>
      <c r="L183" s="20"/>
    </row>
    <row r="184" spans="9:12" ht="19.5" customHeight="1" x14ac:dyDescent="0.25">
      <c r="I184" s="20"/>
      <c r="J184" s="20"/>
      <c r="K184" s="20"/>
      <c r="L184" s="20"/>
    </row>
    <row r="185" spans="9:12" ht="19.5" customHeight="1" x14ac:dyDescent="0.25">
      <c r="I185" s="20"/>
      <c r="J185" s="20"/>
      <c r="K185" s="20"/>
      <c r="L185" s="20"/>
    </row>
    <row r="186" spans="9:12" ht="19.5" customHeight="1" x14ac:dyDescent="0.25">
      <c r="I186" s="20"/>
      <c r="J186" s="20"/>
      <c r="K186" s="20"/>
      <c r="L186" s="20"/>
    </row>
    <row r="187" spans="9:12" ht="19.5" customHeight="1" x14ac:dyDescent="0.25">
      <c r="I187" s="20"/>
      <c r="J187" s="20"/>
      <c r="K187" s="20"/>
      <c r="L187" s="20"/>
    </row>
    <row r="188" spans="9:12" ht="19.5" customHeight="1" x14ac:dyDescent="0.25">
      <c r="I188" s="20"/>
      <c r="J188" s="20"/>
      <c r="K188" s="20"/>
      <c r="L188" s="20"/>
    </row>
    <row r="189" spans="9:12" ht="19.5" customHeight="1" x14ac:dyDescent="0.25">
      <c r="I189" s="20"/>
      <c r="J189" s="20"/>
      <c r="K189" s="20"/>
      <c r="L189" s="20"/>
    </row>
    <row r="190" spans="9:12" ht="19.5" customHeight="1" x14ac:dyDescent="0.25">
      <c r="I190" s="20"/>
      <c r="J190" s="20"/>
      <c r="K190" s="20"/>
      <c r="L190" s="20"/>
    </row>
    <row r="191" spans="9:12" ht="19.5" customHeight="1" x14ac:dyDescent="0.25">
      <c r="I191" s="20"/>
      <c r="J191" s="20"/>
      <c r="K191" s="20"/>
      <c r="L191" s="20"/>
    </row>
    <row r="192" spans="9:12" ht="19.5" customHeight="1" x14ac:dyDescent="0.25">
      <c r="I192" s="20"/>
      <c r="J192" s="20"/>
      <c r="K192" s="20"/>
      <c r="L192" s="20"/>
    </row>
    <row r="193" spans="9:12" ht="19.5" customHeight="1" x14ac:dyDescent="0.25">
      <c r="I193" s="20"/>
      <c r="J193" s="20"/>
      <c r="K193" s="20"/>
      <c r="L193" s="20"/>
    </row>
    <row r="194" spans="9:12" ht="19.5" customHeight="1" x14ac:dyDescent="0.25">
      <c r="I194" s="20"/>
      <c r="J194" s="20"/>
      <c r="K194" s="20"/>
      <c r="L194" s="20"/>
    </row>
    <row r="195" spans="9:12" ht="19.5" customHeight="1" x14ac:dyDescent="0.25">
      <c r="I195" s="20"/>
      <c r="J195" s="20"/>
      <c r="K195" s="20"/>
      <c r="L195" s="20"/>
    </row>
    <row r="196" spans="9:12" ht="19.5" customHeight="1" x14ac:dyDescent="0.25">
      <c r="I196" s="20"/>
      <c r="J196" s="20"/>
      <c r="K196" s="20"/>
      <c r="L196" s="20"/>
    </row>
    <row r="197" spans="9:12" ht="19.5" customHeight="1" x14ac:dyDescent="0.25">
      <c r="I197" s="20"/>
      <c r="J197" s="20"/>
      <c r="K197" s="20"/>
      <c r="L197" s="20"/>
    </row>
    <row r="198" spans="9:12" ht="19.5" customHeight="1" x14ac:dyDescent="0.25">
      <c r="I198" s="20"/>
      <c r="J198" s="20"/>
      <c r="K198" s="20"/>
      <c r="L198" s="20"/>
    </row>
    <row r="199" spans="9:12" ht="19.5" customHeight="1" x14ac:dyDescent="0.25">
      <c r="I199" s="20"/>
      <c r="J199" s="20"/>
      <c r="K199" s="20"/>
      <c r="L199" s="20"/>
    </row>
    <row r="200" spans="9:12" ht="19.5" customHeight="1" x14ac:dyDescent="0.25">
      <c r="I200" s="20"/>
      <c r="J200" s="20"/>
      <c r="K200" s="20"/>
      <c r="L200" s="20"/>
    </row>
    <row r="201" spans="9:12" ht="19.5" customHeight="1" x14ac:dyDescent="0.25">
      <c r="I201" s="20"/>
      <c r="J201" s="20"/>
      <c r="K201" s="20"/>
      <c r="L201" s="20"/>
    </row>
    <row r="202" spans="9:12" ht="19.5" customHeight="1" x14ac:dyDescent="0.25">
      <c r="I202" s="20"/>
      <c r="J202" s="20"/>
      <c r="K202" s="20"/>
      <c r="L202" s="20"/>
    </row>
    <row r="203" spans="9:12" ht="19.5" customHeight="1" x14ac:dyDescent="0.25">
      <c r="I203" s="20"/>
      <c r="J203" s="20"/>
      <c r="K203" s="20"/>
      <c r="L203" s="20"/>
    </row>
    <row r="204" spans="9:12" ht="19.5" customHeight="1" x14ac:dyDescent="0.25">
      <c r="I204" s="20"/>
      <c r="J204" s="20"/>
      <c r="K204" s="20"/>
      <c r="L204" s="20"/>
    </row>
    <row r="205" spans="9:12" ht="19.5" customHeight="1" x14ac:dyDescent="0.25">
      <c r="I205" s="20"/>
      <c r="J205" s="20"/>
      <c r="K205" s="20"/>
      <c r="L205" s="20"/>
    </row>
    <row r="206" spans="9:12" ht="19.5" customHeight="1" x14ac:dyDescent="0.25">
      <c r="I206" s="20"/>
      <c r="J206" s="20"/>
      <c r="K206" s="20"/>
      <c r="L206" s="20"/>
    </row>
    <row r="207" spans="9:12" ht="19.5" customHeight="1" x14ac:dyDescent="0.25">
      <c r="I207" s="20"/>
      <c r="J207" s="20"/>
      <c r="K207" s="20"/>
      <c r="L207" s="20"/>
    </row>
    <row r="208" spans="9:12" ht="19.5" customHeight="1" x14ac:dyDescent="0.25">
      <c r="I208" s="20"/>
      <c r="J208" s="20"/>
      <c r="K208" s="20"/>
      <c r="L208" s="20"/>
    </row>
    <row r="209" spans="9:12" ht="19.5" customHeight="1" x14ac:dyDescent="0.25">
      <c r="I209" s="20"/>
      <c r="J209" s="20"/>
      <c r="K209" s="20"/>
      <c r="L209" s="20"/>
    </row>
    <row r="210" spans="9:12" ht="19.5" customHeight="1" x14ac:dyDescent="0.25">
      <c r="I210" s="20"/>
      <c r="J210" s="20"/>
      <c r="K210" s="20"/>
      <c r="L210" s="20"/>
    </row>
    <row r="211" spans="9:12" ht="19.5" customHeight="1" x14ac:dyDescent="0.25">
      <c r="I211" s="20"/>
      <c r="J211" s="20"/>
      <c r="K211" s="20"/>
      <c r="L211" s="20"/>
    </row>
    <row r="212" spans="9:12" ht="19.5" customHeight="1" x14ac:dyDescent="0.25">
      <c r="I212" s="20"/>
      <c r="J212" s="20"/>
      <c r="K212" s="20"/>
      <c r="L212" s="20"/>
    </row>
    <row r="213" spans="9:12" ht="19.5" customHeight="1" x14ac:dyDescent="0.25">
      <c r="I213" s="20"/>
      <c r="J213" s="20"/>
      <c r="K213" s="20"/>
      <c r="L213" s="20"/>
    </row>
    <row r="214" spans="9:12" ht="19.5" customHeight="1" x14ac:dyDescent="0.25">
      <c r="I214" s="20"/>
      <c r="J214" s="20"/>
      <c r="K214" s="20"/>
      <c r="L214" s="20"/>
    </row>
    <row r="215" spans="9:12" ht="19.5" customHeight="1" x14ac:dyDescent="0.25">
      <c r="I215" s="20"/>
      <c r="J215" s="20"/>
      <c r="K215" s="20"/>
      <c r="L215" s="20"/>
    </row>
    <row r="216" spans="9:12" ht="19.5" customHeight="1" x14ac:dyDescent="0.25">
      <c r="I216" s="20"/>
      <c r="J216" s="20"/>
      <c r="K216" s="20"/>
      <c r="L216" s="20"/>
    </row>
    <row r="217" spans="9:12" ht="19.5" customHeight="1" x14ac:dyDescent="0.25">
      <c r="I217" s="20"/>
      <c r="J217" s="20"/>
      <c r="K217" s="20"/>
      <c r="L217" s="20"/>
    </row>
    <row r="218" spans="9:12" ht="19.5" customHeight="1" x14ac:dyDescent="0.25">
      <c r="I218" s="20"/>
      <c r="J218" s="20"/>
      <c r="K218" s="20"/>
      <c r="L218" s="20"/>
    </row>
    <row r="219" spans="9:12" ht="19.5" customHeight="1" x14ac:dyDescent="0.25">
      <c r="I219" s="20"/>
      <c r="J219" s="20"/>
      <c r="K219" s="20"/>
      <c r="L219" s="20"/>
    </row>
    <row r="220" spans="9:12" ht="19.5" customHeight="1" x14ac:dyDescent="0.25">
      <c r="I220" s="20"/>
      <c r="J220" s="20"/>
      <c r="K220" s="20"/>
      <c r="L220" s="20"/>
    </row>
    <row r="221" spans="9:12" ht="19.5" customHeight="1" x14ac:dyDescent="0.25">
      <c r="I221" s="20"/>
      <c r="J221" s="20"/>
      <c r="K221" s="20"/>
      <c r="L221" s="20"/>
    </row>
  </sheetData>
  <sheetProtection algorithmName="SHA-512" hashValue="6gWoTQOSv5GqLWpEvg4eH1jFTLsQU85meBZH+fHmv2l9J5CXs70PGZKuKIqMTXYyXpVUfhlLdLNPlKHTqM96nw==" saltValue="yKSLoOVAsK2z+vEAi4Jjbw==" spinCount="100000" sheet="1" objects="1" scenarios="1"/>
  <mergeCells count="3">
    <mergeCell ref="A1:B1"/>
    <mergeCell ref="C1:F1"/>
    <mergeCell ref="G1:I1"/>
  </mergeCells>
  <conditionalFormatting sqref="A1:A21">
    <cfRule type="containsText" dxfId="31" priority="1" operator="containsText" text="CHANGE">
      <formula>NOT(ISERROR(SEARCH(("CHANGE"),(A1))))</formula>
    </cfRule>
  </conditionalFormatting>
  <conditionalFormatting sqref="A1:A21">
    <cfRule type="containsText" dxfId="30" priority="2" operator="containsText" text="DELETE">
      <formula>NOT(ISERROR(SEARCH(("DELETE"),(A1))))</formula>
    </cfRule>
  </conditionalFormatting>
  <conditionalFormatting sqref="A1:A21">
    <cfRule type="containsText" dxfId="29" priority="3" operator="containsText" text="ADD">
      <formula>NOT(ISERROR(SEARCH(("ADD"),(A1))))</formula>
    </cfRule>
  </conditionalFormatting>
  <conditionalFormatting sqref="A3:H21">
    <cfRule type="expression" dxfId="28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EMS Equipment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Lists'!$A$2:$A$6</xm:f>
          </x14:formula1>
          <xm:sqref>A3:A21</xm:sqref>
        </x14:dataValidation>
        <x14:dataValidation type="list" allowBlank="1" showErrorMessage="1">
          <x14:formula1>
            <xm:f>'Table Lists'!$AA$2:$AA$4</xm:f>
          </x14:formula1>
          <xm:sqref>H3:H21</xm:sqref>
        </x14:dataValidation>
        <x14:dataValidation type="list" allowBlank="1" showErrorMessage="1">
          <x14:formula1>
            <xm:f>'Table Lists'!$D$2:$D$12</xm:f>
          </x14:formula1>
          <xm:sqref>B3:B21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style="75" customWidth="1"/>
    <col min="2" max="2" width="21.7109375" style="75" customWidth="1"/>
    <col min="3" max="3" width="7.5703125" style="75" customWidth="1"/>
    <col min="4" max="4" width="8.85546875" style="75" customWidth="1"/>
    <col min="5" max="5" width="18.5703125" style="75" customWidth="1"/>
    <col min="6" max="6" width="8.85546875" style="75" customWidth="1"/>
    <col min="7" max="7" width="5.140625" style="75" customWidth="1"/>
    <col min="8" max="8" width="4.28515625" style="75" customWidth="1"/>
    <col min="9" max="9" width="5.140625" style="75" customWidth="1"/>
    <col min="10" max="10" width="7.5703125" style="75" customWidth="1"/>
    <col min="11" max="11" width="8" style="75" customWidth="1"/>
    <col min="12" max="13" width="7.5703125" style="75" customWidth="1"/>
    <col min="14" max="33" width="8.85546875" style="75" customWidth="1"/>
    <col min="34" max="16384" width="14.42578125" style="75"/>
  </cols>
  <sheetData>
    <row r="1" spans="1:13" ht="19.5" customHeight="1" thickBot="1" x14ac:dyDescent="0.3">
      <c r="A1" s="160" t="s">
        <v>2</v>
      </c>
      <c r="B1" s="161"/>
      <c r="C1" s="154">
        <f>'Cover Page'!C3:F3</f>
        <v>0</v>
      </c>
      <c r="D1" s="139"/>
      <c r="E1" s="139"/>
      <c r="F1" s="153"/>
      <c r="G1" s="160" t="s">
        <v>53</v>
      </c>
      <c r="H1" s="162"/>
      <c r="I1" s="162"/>
      <c r="J1" s="161"/>
      <c r="K1" s="33">
        <v>2020</v>
      </c>
      <c r="L1" s="33" t="s">
        <v>32</v>
      </c>
      <c r="M1" s="33">
        <v>2022</v>
      </c>
    </row>
    <row r="2" spans="1:13" ht="39" customHeight="1" thickBot="1" x14ac:dyDescent="0.3">
      <c r="A2" s="35" t="s">
        <v>33</v>
      </c>
      <c r="B2" s="35" t="s">
        <v>34</v>
      </c>
      <c r="C2" s="36" t="s">
        <v>35</v>
      </c>
      <c r="D2" s="35" t="s">
        <v>36</v>
      </c>
      <c r="E2" s="37" t="s">
        <v>37</v>
      </c>
      <c r="F2" s="38" t="s">
        <v>38</v>
      </c>
      <c r="G2" s="35" t="s">
        <v>39</v>
      </c>
      <c r="H2" s="39" t="s">
        <v>40</v>
      </c>
      <c r="I2" s="43" t="s">
        <v>56</v>
      </c>
      <c r="J2" s="40" t="s">
        <v>42</v>
      </c>
      <c r="K2" s="40" t="s">
        <v>57</v>
      </c>
      <c r="L2" s="44" t="s">
        <v>43</v>
      </c>
      <c r="M2" s="40" t="s">
        <v>45</v>
      </c>
    </row>
    <row r="3" spans="1:13" ht="19.5" customHeight="1" x14ac:dyDescent="0.25">
      <c r="A3" s="88"/>
      <c r="B3" s="88"/>
      <c r="C3" s="88"/>
      <c r="D3" s="88"/>
      <c r="E3" s="88"/>
      <c r="F3" s="88"/>
      <c r="G3" s="88"/>
      <c r="H3" s="88"/>
      <c r="I3" s="30" t="str">
        <f>IF(H3='Table Lists'!$I$2," ", IF(H3="YES", 7, IF(H3="NO", 0)))</f>
        <v xml:space="preserve"> </v>
      </c>
      <c r="J3" s="18" t="str">
        <f>IF(B3='Table Lists'!$B$2," ",IF(B3='Table Lists'!$I$3,'Table Lists'!$J$3,IF(B3='Table Lists'!$I$4,'Table Lists'!$J$4,IF(B3='Table Lists'!$I$5,'Table Lists'!$J$5,IF(B3='Table Lists'!$I$5,'Table Lists'!$J$5, IF(B3='Table Lists'!$I$6, 'Table Lists'!$J$6, IF(B3='Table Lists'!$I$7,'Table Lists'!$J$7,IF(B3='Table Lists'!$I$8,'Table Lists'!$J$8,IF(B3='Table Lists'!$I$9,'Table Lists'!$J$9,IF(B3='Table Lists'!$I$10,'Table Lists'!$J$10,IF(B3='Table Lists'!$I$11,'Table Lists'!$J$11,IF(B3='Table Lists'!$I$12,'Table Lists'!$J$12, IF(B3='Table Lists'!$I$13, 'Table Lists'!$J$13, IF(B3='Table Lists'!$I$14, 'Table Lists'!$J$14))))))))))))))</f>
        <v xml:space="preserve"> </v>
      </c>
      <c r="K3" s="78" t="str">
        <f>IF(B3='Table Lists'!$I$2, " ", 'Light Duty Vehicles (2)'!J3/100)</f>
        <v xml:space="preserve"> </v>
      </c>
      <c r="L3" s="31" t="str">
        <f>IF(B3='Table Lists'!$B$2, " ", IF($M$1-G3&gt;20,15%,0%))</f>
        <v xml:space="preserve"> </v>
      </c>
      <c r="M3" s="18" t="str">
        <f>IF(B3='Table Lists'!$B$2, " ", J3-(J3*L3)+I3)</f>
        <v xml:space="preserve"> </v>
      </c>
    </row>
    <row r="4" spans="1:13" ht="19.5" customHeight="1" x14ac:dyDescent="0.25">
      <c r="A4" s="88"/>
      <c r="B4" s="88"/>
      <c r="C4" s="88"/>
      <c r="D4" s="88"/>
      <c r="E4" s="88"/>
      <c r="F4" s="88"/>
      <c r="G4" s="88"/>
      <c r="H4" s="88"/>
      <c r="I4" s="30" t="str">
        <f>IF(H4='Table Lists'!$I$2," ", IF(H4="YES", 7, IF(H4="NO", 0)))</f>
        <v xml:space="preserve"> </v>
      </c>
      <c r="J4" s="18" t="str">
        <f>IF(B4='Table Lists'!$B$2," ",IF(B4='Table Lists'!$I$3,'Table Lists'!$J$3,IF(B4='Table Lists'!$I$4,'Table Lists'!$J$4,IF(B4='Table Lists'!$I$5,'Table Lists'!$J$5,IF(B4='Table Lists'!$I$5,'Table Lists'!$J$5, IF(B4='Table Lists'!$I$6, 'Table Lists'!$J$6, IF(B4='Table Lists'!$I$7,'Table Lists'!$J$7,IF(B4='Table Lists'!$I$8,'Table Lists'!$J$8,IF(B4='Table Lists'!$I$9,'Table Lists'!$J$9,IF(B4='Table Lists'!$I$10,'Table Lists'!$J$10,IF(B4='Table Lists'!$I$11,'Table Lists'!$J$11,IF(B4='Table Lists'!$I$12,'Table Lists'!$J$12, IF(B4='Table Lists'!$I$13, 'Table Lists'!$J$13, IF(B4='Table Lists'!$I$14, 'Table Lists'!$J$14))))))))))))))</f>
        <v xml:space="preserve"> </v>
      </c>
      <c r="K4" s="78" t="str">
        <f>IF(B4='Table Lists'!$I$2, " ", 'Light Duty Vehicles (2)'!J4/100)</f>
        <v xml:space="preserve"> </v>
      </c>
      <c r="L4" s="31" t="str">
        <f>IF(B4='Table Lists'!$B$2, " ", IF($M$1-G4&gt;20,15%,0%))</f>
        <v xml:space="preserve"> </v>
      </c>
      <c r="M4" s="18" t="str">
        <f>IF(B4='Table Lists'!$B$2, " ", J4-(J4*L4)+I4)</f>
        <v xml:space="preserve"> </v>
      </c>
    </row>
    <row r="5" spans="1:13" ht="19.5" customHeight="1" x14ac:dyDescent="0.25">
      <c r="A5" s="88"/>
      <c r="B5" s="88"/>
      <c r="C5" s="88"/>
      <c r="D5" s="88"/>
      <c r="E5" s="88"/>
      <c r="F5" s="88"/>
      <c r="G5" s="88"/>
      <c r="H5" s="88"/>
      <c r="I5" s="30" t="str">
        <f>IF(H5='Table Lists'!$I$2," ", IF(H5="YES", 7, IF(H5="NO", 0)))</f>
        <v xml:space="preserve"> </v>
      </c>
      <c r="J5" s="18" t="str">
        <f>IF(B5='Table Lists'!$B$2," ",IF(B5='Table Lists'!$I$3,'Table Lists'!$J$3,IF(B5='Table Lists'!$I$4,'Table Lists'!$J$4,IF(B5='Table Lists'!$I$5,'Table Lists'!$J$5,IF(B5='Table Lists'!$I$5,'Table Lists'!$J$5, IF(B5='Table Lists'!$I$6, 'Table Lists'!$J$6, IF(B5='Table Lists'!$I$7,'Table Lists'!$J$7,IF(B5='Table Lists'!$I$8,'Table Lists'!$J$8,IF(B5='Table Lists'!$I$9,'Table Lists'!$J$9,IF(B5='Table Lists'!$I$10,'Table Lists'!$J$10,IF(B5='Table Lists'!$I$11,'Table Lists'!$J$11,IF(B5='Table Lists'!$I$12,'Table Lists'!$J$12, IF(B5='Table Lists'!$I$13, 'Table Lists'!$J$13, IF(B5='Table Lists'!$I$14, 'Table Lists'!$J$14))))))))))))))</f>
        <v xml:space="preserve"> </v>
      </c>
      <c r="K5" s="78" t="str">
        <f>IF(B5='Table Lists'!$I$2, " ", 'Light Duty Vehicles (2)'!J5/100)</f>
        <v xml:space="preserve"> </v>
      </c>
      <c r="L5" s="31" t="str">
        <f>IF(B5='Table Lists'!$B$2, " ", IF($M$1-G5&gt;20,15%,0%))</f>
        <v xml:space="preserve"> </v>
      </c>
      <c r="M5" s="18" t="str">
        <f>IF(B5='Table Lists'!$B$2, " ", J5-(J5*L5)+I5)</f>
        <v xml:space="preserve"> </v>
      </c>
    </row>
    <row r="6" spans="1:13" ht="19.5" customHeight="1" x14ac:dyDescent="0.25">
      <c r="A6" s="88"/>
      <c r="B6" s="88"/>
      <c r="C6" s="88"/>
      <c r="D6" s="88"/>
      <c r="E6" s="88"/>
      <c r="F6" s="88"/>
      <c r="G6" s="88"/>
      <c r="H6" s="88"/>
      <c r="I6" s="30" t="str">
        <f>IF(H6='Table Lists'!$I$2," ", IF(H6="YES", 7, IF(H6="NO", 0)))</f>
        <v xml:space="preserve"> </v>
      </c>
      <c r="J6" s="18" t="str">
        <f>IF(B6='Table Lists'!$B$2," ",IF(B6='Table Lists'!$I$3,'Table Lists'!$J$3,IF(B6='Table Lists'!$I$4,'Table Lists'!$J$4,IF(B6='Table Lists'!$I$5,'Table Lists'!$J$5,IF(B6='Table Lists'!$I$5,'Table Lists'!$J$5, IF(B6='Table Lists'!$I$6, 'Table Lists'!$J$6, IF(B6='Table Lists'!$I$7,'Table Lists'!$J$7,IF(B6='Table Lists'!$I$8,'Table Lists'!$J$8,IF(B6='Table Lists'!$I$9,'Table Lists'!$J$9,IF(B6='Table Lists'!$I$10,'Table Lists'!$J$10,IF(B6='Table Lists'!$I$11,'Table Lists'!$J$11,IF(B6='Table Lists'!$I$12,'Table Lists'!$J$12, IF(B6='Table Lists'!$I$13, 'Table Lists'!$J$13, IF(B6='Table Lists'!$I$14, 'Table Lists'!$J$14))))))))))))))</f>
        <v xml:space="preserve"> </v>
      </c>
      <c r="K6" s="78" t="str">
        <f>IF(B6='Table Lists'!$I$2, " ", 'Light Duty Vehicles (2)'!J6/100)</f>
        <v xml:space="preserve"> </v>
      </c>
      <c r="L6" s="31" t="str">
        <f>IF(B6='Table Lists'!$B$2, " ", IF($M$1-G6&gt;20,15%,0%))</f>
        <v xml:space="preserve"> </v>
      </c>
      <c r="M6" s="18" t="str">
        <f>IF(B6='Table Lists'!$B$2, " ", J6-(J6*L6)+I6)</f>
        <v xml:space="preserve"> </v>
      </c>
    </row>
    <row r="7" spans="1:13" ht="19.5" customHeight="1" x14ac:dyDescent="0.25">
      <c r="A7" s="88"/>
      <c r="B7" s="88"/>
      <c r="C7" s="88"/>
      <c r="D7" s="88"/>
      <c r="E7" s="88" t="s">
        <v>55</v>
      </c>
      <c r="F7" s="88"/>
      <c r="G7" s="88"/>
      <c r="H7" s="88"/>
      <c r="I7" s="30" t="str">
        <f>IF(H7='Table Lists'!$I$2," ", IF(H7="YES", 7, IF(H7="NO", 0)))</f>
        <v xml:space="preserve"> </v>
      </c>
      <c r="J7" s="18" t="str">
        <f>IF(B7='Table Lists'!$B$2," ",IF(B7='Table Lists'!$I$3,'Table Lists'!$J$3,IF(B7='Table Lists'!$I$4,'Table Lists'!$J$4,IF(B7='Table Lists'!$I$5,'Table Lists'!$J$5,IF(B7='Table Lists'!$I$5,'Table Lists'!$J$5, IF(B7='Table Lists'!$I$6, 'Table Lists'!$J$6, IF(B7='Table Lists'!$I$7,'Table Lists'!$J$7,IF(B7='Table Lists'!$I$8,'Table Lists'!$J$8,IF(B7='Table Lists'!$I$9,'Table Lists'!$J$9,IF(B7='Table Lists'!$I$10,'Table Lists'!$J$10,IF(B7='Table Lists'!$I$11,'Table Lists'!$J$11,IF(B7='Table Lists'!$I$12,'Table Lists'!$J$12, IF(B7='Table Lists'!$I$13, 'Table Lists'!$J$13, IF(B7='Table Lists'!$I$14, 'Table Lists'!$J$14))))))))))))))</f>
        <v xml:space="preserve"> </v>
      </c>
      <c r="K7" s="78" t="str">
        <f>IF(B7='Table Lists'!$I$2, " ", 'Light Duty Vehicles (2)'!J7/100)</f>
        <v xml:space="preserve"> </v>
      </c>
      <c r="L7" s="31" t="str">
        <f>IF(B7='Table Lists'!$B$2, " ", IF($M$1-G7&gt;20,15%,0%))</f>
        <v xml:space="preserve"> </v>
      </c>
      <c r="M7" s="18" t="str">
        <f>IF(B7='Table Lists'!$B$2, " ", J7-(J7*L7)+I7)</f>
        <v xml:space="preserve"> </v>
      </c>
    </row>
    <row r="8" spans="1:13" ht="19.5" customHeight="1" x14ac:dyDescent="0.25">
      <c r="A8" s="88"/>
      <c r="B8" s="88"/>
      <c r="C8" s="88"/>
      <c r="D8" s="88"/>
      <c r="E8" s="88" t="s">
        <v>55</v>
      </c>
      <c r="F8" s="88"/>
      <c r="G8" s="88"/>
      <c r="H8" s="88"/>
      <c r="I8" s="30" t="str">
        <f>IF(H8='Table Lists'!$I$2," ", IF(H8="YES", 7, IF(H8="NO", 0)))</f>
        <v xml:space="preserve"> </v>
      </c>
      <c r="J8" s="18" t="str">
        <f>IF(B8='Table Lists'!$B$2," ",IF(B8='Table Lists'!$I$3,'Table Lists'!$J$3,IF(B8='Table Lists'!$I$4,'Table Lists'!$J$4,IF(B8='Table Lists'!$I$5,'Table Lists'!$J$5,IF(B8='Table Lists'!$I$5,'Table Lists'!$J$5, IF(B8='Table Lists'!$I$6, 'Table Lists'!$J$6, IF(B8='Table Lists'!$I$7,'Table Lists'!$J$7,IF(B8='Table Lists'!$I$8,'Table Lists'!$J$8,IF(B8='Table Lists'!$I$9,'Table Lists'!$J$9,IF(B8='Table Lists'!$I$10,'Table Lists'!$J$10,IF(B8='Table Lists'!$I$11,'Table Lists'!$J$11,IF(B8='Table Lists'!$I$12,'Table Lists'!$J$12, IF(B8='Table Lists'!$I$13, 'Table Lists'!$J$13, IF(B8='Table Lists'!$I$14, 'Table Lists'!$J$14))))))))))))))</f>
        <v xml:space="preserve"> </v>
      </c>
      <c r="K8" s="78" t="str">
        <f>IF(B8='Table Lists'!$I$2, " ", 'Light Duty Vehicles (2)'!J8/100)</f>
        <v xml:space="preserve"> </v>
      </c>
      <c r="L8" s="31" t="str">
        <f>IF(B8='Table Lists'!$B$2, " ", IF($M$1-G8&gt;20,15%,0%))</f>
        <v xml:space="preserve"> </v>
      </c>
      <c r="M8" s="18" t="str">
        <f>IF(B8='Table Lists'!$B$2, " ", J8-(J8*L8)+I8)</f>
        <v xml:space="preserve"> </v>
      </c>
    </row>
    <row r="9" spans="1:13" ht="19.5" customHeight="1" x14ac:dyDescent="0.25">
      <c r="A9" s="88"/>
      <c r="B9" s="88"/>
      <c r="C9" s="88"/>
      <c r="D9" s="88"/>
      <c r="E9" s="88" t="s">
        <v>55</v>
      </c>
      <c r="F9" s="88"/>
      <c r="G9" s="88"/>
      <c r="H9" s="88"/>
      <c r="I9" s="30" t="str">
        <f>IF(H9='Table Lists'!$I$2," ", IF(H9="YES", 7, IF(H9="NO", 0)))</f>
        <v xml:space="preserve"> </v>
      </c>
      <c r="J9" s="18" t="str">
        <f>IF(B9='Table Lists'!$B$2," ",IF(B9='Table Lists'!$I$3,'Table Lists'!$J$3,IF(B9='Table Lists'!$I$4,'Table Lists'!$J$4,IF(B9='Table Lists'!$I$5,'Table Lists'!$J$5,IF(B9='Table Lists'!$I$5,'Table Lists'!$J$5, IF(B9='Table Lists'!$I$6, 'Table Lists'!$J$6, IF(B9='Table Lists'!$I$7,'Table Lists'!$J$7,IF(B9='Table Lists'!$I$8,'Table Lists'!$J$8,IF(B9='Table Lists'!$I$9,'Table Lists'!$J$9,IF(B9='Table Lists'!$I$10,'Table Lists'!$J$10,IF(B9='Table Lists'!$I$11,'Table Lists'!$J$11,IF(B9='Table Lists'!$I$12,'Table Lists'!$J$12, IF(B9='Table Lists'!$I$13, 'Table Lists'!$J$13, IF(B9='Table Lists'!$I$14, 'Table Lists'!$J$14))))))))))))))</f>
        <v xml:space="preserve"> </v>
      </c>
      <c r="K9" s="78" t="str">
        <f>IF(B9='Table Lists'!$I$2, " ", 'Light Duty Vehicles (2)'!J9/100)</f>
        <v xml:space="preserve"> </v>
      </c>
      <c r="L9" s="31" t="str">
        <f>IF(B9='Table Lists'!$B$2, " ", IF($M$1-G9&gt;20,15%,0%))</f>
        <v xml:space="preserve"> </v>
      </c>
      <c r="M9" s="18" t="str">
        <f>IF(B9='Table Lists'!$B$2, " ", J9-(J9*L9)+I9)</f>
        <v xml:space="preserve"> </v>
      </c>
    </row>
    <row r="10" spans="1:13" ht="19.5" customHeight="1" x14ac:dyDescent="0.25">
      <c r="A10" s="88"/>
      <c r="B10" s="88"/>
      <c r="C10" s="88"/>
      <c r="D10" s="88"/>
      <c r="E10" s="88" t="s">
        <v>55</v>
      </c>
      <c r="F10" s="88"/>
      <c r="G10" s="88"/>
      <c r="H10" s="88"/>
      <c r="I10" s="30" t="str">
        <f>IF(H10='Table Lists'!$I$2," ", IF(H10="YES", 7, IF(H10="NO", 0)))</f>
        <v xml:space="preserve"> </v>
      </c>
      <c r="J10" s="18" t="str">
        <f>IF(B10='Table Lists'!$B$2," ",IF(B10='Table Lists'!$I$3,'Table Lists'!$J$3,IF(B10='Table Lists'!$I$4,'Table Lists'!$J$4,IF(B10='Table Lists'!$I$5,'Table Lists'!$J$5,IF(B10='Table Lists'!$I$5,'Table Lists'!$J$5, IF(B10='Table Lists'!$I$6, 'Table Lists'!$J$6, IF(B10='Table Lists'!$I$7,'Table Lists'!$J$7,IF(B10='Table Lists'!$I$8,'Table Lists'!$J$8,IF(B10='Table Lists'!$I$9,'Table Lists'!$J$9,IF(B10='Table Lists'!$I$10,'Table Lists'!$J$10,IF(B10='Table Lists'!$I$11,'Table Lists'!$J$11,IF(B10='Table Lists'!$I$12,'Table Lists'!$J$12, IF(B10='Table Lists'!$I$13, 'Table Lists'!$J$13, IF(B10='Table Lists'!$I$14, 'Table Lists'!$J$14))))))))))))))</f>
        <v xml:space="preserve"> </v>
      </c>
      <c r="K10" s="78" t="str">
        <f>IF(B10='Table Lists'!$I$2, " ", 'Light Duty Vehicles (2)'!J10/100)</f>
        <v xml:space="preserve"> </v>
      </c>
      <c r="L10" s="31" t="str">
        <f>IF(B10='Table Lists'!$B$2, " ", IF($M$1-G10&gt;20,15%,0%))</f>
        <v xml:space="preserve"> </v>
      </c>
      <c r="M10" s="18" t="str">
        <f>IF(B10='Table Lists'!$B$2, " ", J10-(J10*L10)+I10)</f>
        <v xml:space="preserve"> </v>
      </c>
    </row>
    <row r="11" spans="1:13" ht="19.5" customHeight="1" x14ac:dyDescent="0.25">
      <c r="A11" s="88"/>
      <c r="B11" s="88"/>
      <c r="C11" s="88"/>
      <c r="D11" s="88"/>
      <c r="E11" s="88" t="s">
        <v>55</v>
      </c>
      <c r="F11" s="88"/>
      <c r="G11" s="88"/>
      <c r="H11" s="88"/>
      <c r="I11" s="30" t="str">
        <f>IF(H11='Table Lists'!$I$2," ", IF(H11="YES", 7, IF(H11="NO", 0)))</f>
        <v xml:space="preserve"> </v>
      </c>
      <c r="J11" s="18" t="str">
        <f>IF(B11='Table Lists'!$B$2," ",IF(B11='Table Lists'!$I$3,'Table Lists'!$J$3,IF(B11='Table Lists'!$I$4,'Table Lists'!$J$4,IF(B11='Table Lists'!$I$5,'Table Lists'!$J$5,IF(B11='Table Lists'!$I$5,'Table Lists'!$J$5, IF(B11='Table Lists'!$I$6, 'Table Lists'!$J$6, IF(B11='Table Lists'!$I$7,'Table Lists'!$J$7,IF(B11='Table Lists'!$I$8,'Table Lists'!$J$8,IF(B11='Table Lists'!$I$9,'Table Lists'!$J$9,IF(B11='Table Lists'!$I$10,'Table Lists'!$J$10,IF(B11='Table Lists'!$I$11,'Table Lists'!$J$11,IF(B11='Table Lists'!$I$12,'Table Lists'!$J$12, IF(B11='Table Lists'!$I$13, 'Table Lists'!$J$13, IF(B11='Table Lists'!$I$14, 'Table Lists'!$J$14))))))))))))))</f>
        <v xml:space="preserve"> </v>
      </c>
      <c r="K11" s="78" t="str">
        <f>IF(B11='Table Lists'!$I$2, " ", 'Light Duty Vehicles (2)'!J11/100)</f>
        <v xml:space="preserve"> </v>
      </c>
      <c r="L11" s="31" t="str">
        <f>IF(B11='Table Lists'!$B$2, " ", IF($M$1-G11&gt;20,15%,0%))</f>
        <v xml:space="preserve"> </v>
      </c>
      <c r="M11" s="18" t="str">
        <f>IF(B11='Table Lists'!$B$2, " ", J11-(J11*L11)+I11)</f>
        <v xml:space="preserve"> </v>
      </c>
    </row>
    <row r="12" spans="1:13" ht="19.5" customHeight="1" x14ac:dyDescent="0.25">
      <c r="A12" s="88"/>
      <c r="B12" s="88"/>
      <c r="C12" s="88"/>
      <c r="D12" s="88"/>
      <c r="E12" s="88" t="s">
        <v>55</v>
      </c>
      <c r="F12" s="88"/>
      <c r="G12" s="88"/>
      <c r="H12" s="88"/>
      <c r="I12" s="30" t="str">
        <f>IF(H12='Table Lists'!$I$2," ", IF(H12="YES", 7, IF(H12="NO", 0)))</f>
        <v xml:space="preserve"> </v>
      </c>
      <c r="J12" s="18" t="str">
        <f>IF(B12='Table Lists'!$B$2," ",IF(B12='Table Lists'!$I$3,'Table Lists'!$J$3,IF(B12='Table Lists'!$I$4,'Table Lists'!$J$4,IF(B12='Table Lists'!$I$5,'Table Lists'!$J$5,IF(B12='Table Lists'!$I$5,'Table Lists'!$J$5, IF(B12='Table Lists'!$I$6, 'Table Lists'!$J$6, IF(B12='Table Lists'!$I$7,'Table Lists'!$J$7,IF(B12='Table Lists'!$I$8,'Table Lists'!$J$8,IF(B12='Table Lists'!$I$9,'Table Lists'!$J$9,IF(B12='Table Lists'!$I$10,'Table Lists'!$J$10,IF(B12='Table Lists'!$I$11,'Table Lists'!$J$11,IF(B12='Table Lists'!$I$12,'Table Lists'!$J$12, IF(B12='Table Lists'!$I$13, 'Table Lists'!$J$13, IF(B12='Table Lists'!$I$14, 'Table Lists'!$J$14))))))))))))))</f>
        <v xml:space="preserve"> </v>
      </c>
      <c r="K12" s="78" t="str">
        <f>IF(B12='Table Lists'!$I$2, " ", 'Light Duty Vehicles (2)'!J12/100)</f>
        <v xml:space="preserve"> </v>
      </c>
      <c r="L12" s="31" t="str">
        <f>IF(B12='Table Lists'!$B$2, " ", IF($M$1-G12&gt;20,15%,0%))</f>
        <v xml:space="preserve"> </v>
      </c>
      <c r="M12" s="18" t="str">
        <f>IF(B12='Table Lists'!$B$2, " ", J12-(J12*L12)+I12)</f>
        <v xml:space="preserve"> </v>
      </c>
    </row>
    <row r="13" spans="1:13" ht="19.5" customHeight="1" x14ac:dyDescent="0.25">
      <c r="A13" s="88"/>
      <c r="B13" s="88"/>
      <c r="C13" s="88"/>
      <c r="D13" s="88"/>
      <c r="E13" s="88" t="s">
        <v>55</v>
      </c>
      <c r="F13" s="88"/>
      <c r="G13" s="88"/>
      <c r="H13" s="88"/>
      <c r="I13" s="30" t="str">
        <f>IF(H13='Table Lists'!$I$2," ", IF(H13="YES", 7, IF(H13="NO", 0)))</f>
        <v xml:space="preserve"> </v>
      </c>
      <c r="J13" s="18" t="str">
        <f>IF(B13='Table Lists'!$B$2," ",IF(B13='Table Lists'!$I$3,'Table Lists'!$J$3,IF(B13='Table Lists'!$I$4,'Table Lists'!$J$4,IF(B13='Table Lists'!$I$5,'Table Lists'!$J$5,IF(B13='Table Lists'!$I$5,'Table Lists'!$J$5, IF(B13='Table Lists'!$I$6, 'Table Lists'!$J$6, IF(B13='Table Lists'!$I$7,'Table Lists'!$J$7,IF(B13='Table Lists'!$I$8,'Table Lists'!$J$8,IF(B13='Table Lists'!$I$9,'Table Lists'!$J$9,IF(B13='Table Lists'!$I$10,'Table Lists'!$J$10,IF(B13='Table Lists'!$I$11,'Table Lists'!$J$11,IF(B13='Table Lists'!$I$12,'Table Lists'!$J$12, IF(B13='Table Lists'!$I$13, 'Table Lists'!$J$13, IF(B13='Table Lists'!$I$14, 'Table Lists'!$J$14))))))))))))))</f>
        <v xml:space="preserve"> </v>
      </c>
      <c r="K13" s="78" t="str">
        <f>IF(B13='Table Lists'!$I$2, " ", 'Light Duty Vehicles (2)'!J13/100)</f>
        <v xml:space="preserve"> </v>
      </c>
      <c r="L13" s="31" t="str">
        <f>IF(B13='Table Lists'!$B$2, " ", IF($M$1-G13&gt;20,15%,0%))</f>
        <v xml:space="preserve"> </v>
      </c>
      <c r="M13" s="18" t="str">
        <f>IF(B13='Table Lists'!$B$2, " ", J13-(J13*L13)+I13)</f>
        <v xml:space="preserve"> </v>
      </c>
    </row>
    <row r="14" spans="1:13" ht="19.5" customHeight="1" x14ac:dyDescent="0.25">
      <c r="A14" s="88"/>
      <c r="B14" s="88"/>
      <c r="C14" s="88"/>
      <c r="D14" s="88"/>
      <c r="E14" s="88" t="s">
        <v>55</v>
      </c>
      <c r="F14" s="88"/>
      <c r="G14" s="88"/>
      <c r="H14" s="88"/>
      <c r="I14" s="30" t="str">
        <f>IF(H14='Table Lists'!$I$2," ", IF(H14="YES", 7, IF(H14="NO", 0)))</f>
        <v xml:space="preserve"> </v>
      </c>
      <c r="J14" s="18" t="str">
        <f>IF(B14='Table Lists'!$B$2," ",IF(B14='Table Lists'!$I$3,'Table Lists'!$J$3,IF(B14='Table Lists'!$I$4,'Table Lists'!$J$4,IF(B14='Table Lists'!$I$5,'Table Lists'!$J$5,IF(B14='Table Lists'!$I$5,'Table Lists'!$J$5, IF(B14='Table Lists'!$I$6, 'Table Lists'!$J$6, IF(B14='Table Lists'!$I$7,'Table Lists'!$J$7,IF(B14='Table Lists'!$I$8,'Table Lists'!$J$8,IF(B14='Table Lists'!$I$9,'Table Lists'!$J$9,IF(B14='Table Lists'!$I$10,'Table Lists'!$J$10,IF(B14='Table Lists'!$I$11,'Table Lists'!$J$11,IF(B14='Table Lists'!$I$12,'Table Lists'!$J$12, IF(B14='Table Lists'!$I$13, 'Table Lists'!$J$13, IF(B14='Table Lists'!$I$14, 'Table Lists'!$J$14))))))))))))))</f>
        <v xml:space="preserve"> </v>
      </c>
      <c r="K14" s="78" t="str">
        <f>IF(B14='Table Lists'!$I$2, " ", 'Light Duty Vehicles (2)'!J14/100)</f>
        <v xml:space="preserve"> </v>
      </c>
      <c r="L14" s="31" t="str">
        <f>IF(B14='Table Lists'!$B$2, " ", IF($M$1-G14&gt;20,15%,0%))</f>
        <v xml:space="preserve"> </v>
      </c>
      <c r="M14" s="18" t="str">
        <f>IF(B14='Table Lists'!$B$2, " ", J14-(J14*L14)+I14)</f>
        <v xml:space="preserve"> </v>
      </c>
    </row>
    <row r="15" spans="1:13" ht="19.5" customHeight="1" x14ac:dyDescent="0.25">
      <c r="A15" s="88"/>
      <c r="B15" s="88"/>
      <c r="C15" s="88"/>
      <c r="D15" s="88"/>
      <c r="E15" s="88" t="s">
        <v>55</v>
      </c>
      <c r="F15" s="88"/>
      <c r="G15" s="88"/>
      <c r="H15" s="88"/>
      <c r="I15" s="30" t="str">
        <f>IF(H15='Table Lists'!$I$2," ", IF(H15="YES", 7, IF(H15="NO", 0)))</f>
        <v xml:space="preserve"> </v>
      </c>
      <c r="J15" s="18" t="str">
        <f>IF(B15='Table Lists'!$B$2," ",IF(B15='Table Lists'!$I$3,'Table Lists'!$J$3,IF(B15='Table Lists'!$I$4,'Table Lists'!$J$4,IF(B15='Table Lists'!$I$5,'Table Lists'!$J$5,IF(B15='Table Lists'!$I$5,'Table Lists'!$J$5, IF(B15='Table Lists'!$I$6, 'Table Lists'!$J$6, IF(B15='Table Lists'!$I$7,'Table Lists'!$J$7,IF(B15='Table Lists'!$I$8,'Table Lists'!$J$8,IF(B15='Table Lists'!$I$9,'Table Lists'!$J$9,IF(B15='Table Lists'!$I$10,'Table Lists'!$J$10,IF(B15='Table Lists'!$I$11,'Table Lists'!$J$11,IF(B15='Table Lists'!$I$12,'Table Lists'!$J$12, IF(B15='Table Lists'!$I$13, 'Table Lists'!$J$13, IF(B15='Table Lists'!$I$14, 'Table Lists'!$J$14))))))))))))))</f>
        <v xml:space="preserve"> </v>
      </c>
      <c r="K15" s="78" t="str">
        <f>IF(B15='Table Lists'!$I$2, " ", 'Light Duty Vehicles (2)'!J15/100)</f>
        <v xml:space="preserve"> </v>
      </c>
      <c r="L15" s="31" t="str">
        <f>IF(B15='Table Lists'!$B$2, " ", IF($M$1-G15&gt;20,15%,0%))</f>
        <v xml:space="preserve"> </v>
      </c>
      <c r="M15" s="18" t="str">
        <f>IF(B15='Table Lists'!$B$2, " ", J15-(J15*L15)+I15)</f>
        <v xml:space="preserve"> </v>
      </c>
    </row>
    <row r="16" spans="1:13" ht="19.5" customHeight="1" x14ac:dyDescent="0.25">
      <c r="A16" s="88"/>
      <c r="B16" s="88"/>
      <c r="C16" s="88"/>
      <c r="D16" s="88"/>
      <c r="E16" s="88" t="s">
        <v>55</v>
      </c>
      <c r="F16" s="88"/>
      <c r="G16" s="88"/>
      <c r="H16" s="88"/>
      <c r="I16" s="30" t="str">
        <f>IF(H16='Table Lists'!$I$2," ", IF(H16="YES", 7, IF(H16="NO", 0)))</f>
        <v xml:space="preserve"> </v>
      </c>
      <c r="J16" s="18" t="str">
        <f>IF(B16='Table Lists'!$B$2," ",IF(B16='Table Lists'!$I$3,'Table Lists'!$J$3,IF(B16='Table Lists'!$I$4,'Table Lists'!$J$4,IF(B16='Table Lists'!$I$5,'Table Lists'!$J$5,IF(B16='Table Lists'!$I$5,'Table Lists'!$J$5, IF(B16='Table Lists'!$I$6, 'Table Lists'!$J$6, IF(B16='Table Lists'!$I$7,'Table Lists'!$J$7,IF(B16='Table Lists'!$I$8,'Table Lists'!$J$8,IF(B16='Table Lists'!$I$9,'Table Lists'!$J$9,IF(B16='Table Lists'!$I$10,'Table Lists'!$J$10,IF(B16='Table Lists'!$I$11,'Table Lists'!$J$11,IF(B16='Table Lists'!$I$12,'Table Lists'!$J$12, IF(B16='Table Lists'!$I$13, 'Table Lists'!$J$13, IF(B16='Table Lists'!$I$14, 'Table Lists'!$J$14))))))))))))))</f>
        <v xml:space="preserve"> </v>
      </c>
      <c r="K16" s="78" t="str">
        <f>IF(B16='Table Lists'!$I$2, " ", 'Light Duty Vehicles (2)'!J16/100)</f>
        <v xml:space="preserve"> </v>
      </c>
      <c r="L16" s="31" t="str">
        <f>IF(B16='Table Lists'!$B$2, " ", IF($M$1-G16&gt;20,15%,0%))</f>
        <v xml:space="preserve"> </v>
      </c>
      <c r="M16" s="18" t="str">
        <f>IF(B16='Table Lists'!$B$2, " ", J16-(J16*L16)+I16)</f>
        <v xml:space="preserve"> </v>
      </c>
    </row>
    <row r="17" spans="1:13" ht="19.5" customHeight="1" x14ac:dyDescent="0.25">
      <c r="A17" s="88"/>
      <c r="B17" s="88"/>
      <c r="C17" s="88"/>
      <c r="D17" s="88"/>
      <c r="E17" s="88" t="s">
        <v>55</v>
      </c>
      <c r="F17" s="88"/>
      <c r="G17" s="88"/>
      <c r="H17" s="88"/>
      <c r="I17" s="30" t="str">
        <f>IF(H17='Table Lists'!$I$2," ", IF(H17="YES", 7, IF(H17="NO", 0)))</f>
        <v xml:space="preserve"> </v>
      </c>
      <c r="J17" s="18" t="str">
        <f>IF(B17='Table Lists'!$B$2," ",IF(B17='Table Lists'!$I$3,'Table Lists'!$J$3,IF(B17='Table Lists'!$I$4,'Table Lists'!$J$4,IF(B17='Table Lists'!$I$5,'Table Lists'!$J$5,IF(B17='Table Lists'!$I$5,'Table Lists'!$J$5, IF(B17='Table Lists'!$I$6, 'Table Lists'!$J$6, IF(B17='Table Lists'!$I$7,'Table Lists'!$J$7,IF(B17='Table Lists'!$I$8,'Table Lists'!$J$8,IF(B17='Table Lists'!$I$9,'Table Lists'!$J$9,IF(B17='Table Lists'!$I$10,'Table Lists'!$J$10,IF(B17='Table Lists'!$I$11,'Table Lists'!$J$11,IF(B17='Table Lists'!$I$12,'Table Lists'!$J$12, IF(B17='Table Lists'!$I$13, 'Table Lists'!$J$13, IF(B17='Table Lists'!$I$14, 'Table Lists'!$J$14))))))))))))))</f>
        <v xml:space="preserve"> </v>
      </c>
      <c r="K17" s="78" t="str">
        <f>IF(B17='Table Lists'!$I$2, " ", 'Light Duty Vehicles (2)'!J17/100)</f>
        <v xml:space="preserve"> </v>
      </c>
      <c r="L17" s="31" t="str">
        <f>IF(B17='Table Lists'!$B$2, " ", IF($M$1-G17&gt;20,15%,0%))</f>
        <v xml:space="preserve"> </v>
      </c>
      <c r="M17" s="18" t="str">
        <f>IF(B17='Table Lists'!$B$2, " ", J17-(J17*L17)+I17)</f>
        <v xml:space="preserve"> </v>
      </c>
    </row>
    <row r="18" spans="1:13" ht="19.5" customHeight="1" x14ac:dyDescent="0.25">
      <c r="A18" s="88"/>
      <c r="B18" s="88"/>
      <c r="C18" s="88"/>
      <c r="D18" s="88"/>
      <c r="E18" s="88" t="s">
        <v>55</v>
      </c>
      <c r="F18" s="88"/>
      <c r="G18" s="88"/>
      <c r="H18" s="88"/>
      <c r="I18" s="30" t="str">
        <f>IF(H18='Table Lists'!$I$2," ", IF(H18="YES", 7, IF(H18="NO", 0)))</f>
        <v xml:space="preserve"> </v>
      </c>
      <c r="J18" s="18" t="str">
        <f>IF(B18='Table Lists'!$B$2," ",IF(B18='Table Lists'!$I$3,'Table Lists'!$J$3,IF(B18='Table Lists'!$I$4,'Table Lists'!$J$4,IF(B18='Table Lists'!$I$5,'Table Lists'!$J$5,IF(B18='Table Lists'!$I$5,'Table Lists'!$J$5, IF(B18='Table Lists'!$I$6, 'Table Lists'!$J$6, IF(B18='Table Lists'!$I$7,'Table Lists'!$J$7,IF(B18='Table Lists'!$I$8,'Table Lists'!$J$8,IF(B18='Table Lists'!$I$9,'Table Lists'!$J$9,IF(B18='Table Lists'!$I$10,'Table Lists'!$J$10,IF(B18='Table Lists'!$I$11,'Table Lists'!$J$11,IF(B18='Table Lists'!$I$12,'Table Lists'!$J$12, IF(B18='Table Lists'!$I$13, 'Table Lists'!$J$13, IF(B18='Table Lists'!$I$14, 'Table Lists'!$J$14))))))))))))))</f>
        <v xml:space="preserve"> </v>
      </c>
      <c r="K18" s="78" t="str">
        <f>IF(B18='Table Lists'!$I$2, " ", 'Light Duty Vehicles (2)'!J18/100)</f>
        <v xml:space="preserve"> </v>
      </c>
      <c r="L18" s="31" t="str">
        <f>IF(B18='Table Lists'!$B$2, " ", IF($M$1-G18&gt;20,15%,0%))</f>
        <v xml:space="preserve"> </v>
      </c>
      <c r="M18" s="18" t="str">
        <f>IF(B18='Table Lists'!$B$2, " ", J18-(J18*L18)+I18)</f>
        <v xml:space="preserve"> </v>
      </c>
    </row>
    <row r="19" spans="1:13" ht="19.5" customHeight="1" x14ac:dyDescent="0.25">
      <c r="A19" s="88"/>
      <c r="B19" s="88"/>
      <c r="C19" s="88"/>
      <c r="D19" s="88"/>
      <c r="E19" s="88" t="s">
        <v>55</v>
      </c>
      <c r="F19" s="88"/>
      <c r="G19" s="88"/>
      <c r="H19" s="88"/>
      <c r="I19" s="30" t="str">
        <f>IF(H19='Table Lists'!$I$2," ", IF(H19="YES", 7, IF(H19="NO", 0)))</f>
        <v xml:space="preserve"> </v>
      </c>
      <c r="J19" s="18" t="str">
        <f>IF(B19='Table Lists'!$B$2," ",IF(B19='Table Lists'!$I$3,'Table Lists'!$J$3,IF(B19='Table Lists'!$I$4,'Table Lists'!$J$4,IF(B19='Table Lists'!$I$5,'Table Lists'!$J$5,IF(B19='Table Lists'!$I$5,'Table Lists'!$J$5, IF(B19='Table Lists'!$I$6, 'Table Lists'!$J$6, IF(B19='Table Lists'!$I$7,'Table Lists'!$J$7,IF(B19='Table Lists'!$I$8,'Table Lists'!$J$8,IF(B19='Table Lists'!$I$9,'Table Lists'!$J$9,IF(B19='Table Lists'!$I$10,'Table Lists'!$J$10,IF(B19='Table Lists'!$I$11,'Table Lists'!$J$11,IF(B19='Table Lists'!$I$12,'Table Lists'!$J$12, IF(B19='Table Lists'!$I$13, 'Table Lists'!$J$13, IF(B19='Table Lists'!$I$14, 'Table Lists'!$J$14))))))))))))))</f>
        <v xml:space="preserve"> </v>
      </c>
      <c r="K19" s="78" t="str">
        <f>IF(B19='Table Lists'!$I$2, " ", 'Light Duty Vehicles (2)'!J19/100)</f>
        <v xml:space="preserve"> </v>
      </c>
      <c r="L19" s="31" t="str">
        <f>IF(B19='Table Lists'!$B$2, " ", IF($M$1-G19&gt;20,15%,0%))</f>
        <v xml:space="preserve"> </v>
      </c>
      <c r="M19" s="18" t="str">
        <f>IF(B19='Table Lists'!$B$2, " ", J19-(J19*L19)+I19)</f>
        <v xml:space="preserve"> </v>
      </c>
    </row>
    <row r="20" spans="1:13" ht="19.5" customHeight="1" x14ac:dyDescent="0.25">
      <c r="A20" s="88"/>
      <c r="B20" s="88"/>
      <c r="C20" s="88"/>
      <c r="D20" s="88"/>
      <c r="E20" s="88" t="s">
        <v>55</v>
      </c>
      <c r="F20" s="88"/>
      <c r="G20" s="88"/>
      <c r="H20" s="88"/>
      <c r="I20" s="30" t="str">
        <f>IF(H20='Table Lists'!$I$2," ", IF(H20="YES", 7, IF(H20="NO", 0)))</f>
        <v xml:space="preserve"> </v>
      </c>
      <c r="J20" s="18" t="str">
        <f>IF(B20='Table Lists'!$B$2," ",IF(B20='Table Lists'!$I$3,'Table Lists'!$J$3,IF(B20='Table Lists'!$I$4,'Table Lists'!$J$4,IF(B20='Table Lists'!$I$5,'Table Lists'!$J$5,IF(B20='Table Lists'!$I$5,'Table Lists'!$J$5, IF(B20='Table Lists'!$I$6, 'Table Lists'!$J$6, IF(B20='Table Lists'!$I$7,'Table Lists'!$J$7,IF(B20='Table Lists'!$I$8,'Table Lists'!$J$8,IF(B20='Table Lists'!$I$9,'Table Lists'!$J$9,IF(B20='Table Lists'!$I$10,'Table Lists'!$J$10,IF(B20='Table Lists'!$I$11,'Table Lists'!$J$11,IF(B20='Table Lists'!$I$12,'Table Lists'!$J$12, IF(B20='Table Lists'!$I$13, 'Table Lists'!$J$13, IF(B20='Table Lists'!$I$14, 'Table Lists'!$J$14))))))))))))))</f>
        <v xml:space="preserve"> </v>
      </c>
      <c r="K20" s="78" t="str">
        <f>IF(B20='Table Lists'!$I$2, " ", 'Light Duty Vehicles (2)'!J20/100)</f>
        <v xml:space="preserve"> </v>
      </c>
      <c r="L20" s="31" t="str">
        <f>IF(B20='Table Lists'!$B$2, " ", IF($M$1-G20&gt;20,15%,0%))</f>
        <v xml:space="preserve"> </v>
      </c>
      <c r="M20" s="18" t="str">
        <f>IF(B20='Table Lists'!$B$2, " ", J20-(J20*L20)+I20)</f>
        <v xml:space="preserve"> </v>
      </c>
    </row>
    <row r="21" spans="1:13" ht="19.5" customHeight="1" x14ac:dyDescent="0.25">
      <c r="A21" s="88"/>
      <c r="B21" s="88"/>
      <c r="C21" s="88"/>
      <c r="D21" s="88"/>
      <c r="E21" s="88" t="s">
        <v>55</v>
      </c>
      <c r="F21" s="88"/>
      <c r="G21" s="88"/>
      <c r="H21" s="88"/>
      <c r="I21" s="30" t="str">
        <f>IF(H21='Table Lists'!$I$2," ", IF(H21="YES", 7, IF(H21="NO", 0)))</f>
        <v xml:space="preserve"> </v>
      </c>
      <c r="J21" s="18" t="str">
        <f>IF(B21='Table Lists'!$B$2," ",IF(B21='Table Lists'!$I$3,'Table Lists'!$J$3,IF(B21='Table Lists'!$I$4,'Table Lists'!$J$4,IF(B21='Table Lists'!$I$5,'Table Lists'!$J$5,IF(B21='Table Lists'!$I$5,'Table Lists'!$J$5, IF(B21='Table Lists'!$I$6, 'Table Lists'!$J$6, IF(B21='Table Lists'!$I$7,'Table Lists'!$J$7,IF(B21='Table Lists'!$I$8,'Table Lists'!$J$8,IF(B21='Table Lists'!$I$9,'Table Lists'!$J$9,IF(B21='Table Lists'!$I$10,'Table Lists'!$J$10,IF(B21='Table Lists'!$I$11,'Table Lists'!$J$11,IF(B21='Table Lists'!$I$12,'Table Lists'!$J$12, IF(B21='Table Lists'!$I$13, 'Table Lists'!$J$13, IF(B21='Table Lists'!$I$14, 'Table Lists'!$J$14))))))))))))))</f>
        <v xml:space="preserve"> </v>
      </c>
      <c r="K21" s="78" t="str">
        <f>IF(B21='Table Lists'!$I$2, " ", 'Light Duty Vehicles (2)'!J21/100)</f>
        <v xml:space="preserve"> </v>
      </c>
      <c r="L21" s="31" t="str">
        <f>IF(B21='Table Lists'!$B$2, " ", IF($M$1-G21&gt;20,15%,0%))</f>
        <v xml:space="preserve"> </v>
      </c>
      <c r="M21" s="18" t="str">
        <f>IF(B21='Table Lists'!$B$2, " ", J21-(J21*L21)+I21)</f>
        <v xml:space="preserve"> </v>
      </c>
    </row>
    <row r="22" spans="1:13" ht="19.5" customHeight="1" x14ac:dyDescent="0.25">
      <c r="A22" s="88"/>
      <c r="B22" s="88"/>
      <c r="C22" s="88"/>
      <c r="D22" s="88"/>
      <c r="E22" s="88" t="s">
        <v>55</v>
      </c>
      <c r="F22" s="88"/>
      <c r="G22" s="88"/>
      <c r="H22" s="88"/>
      <c r="I22" s="30" t="str">
        <f>IF(H22='Table Lists'!$I$2," ", IF(H22="YES", 7, IF(H22="NO", 0)))</f>
        <v xml:space="preserve"> </v>
      </c>
      <c r="J22" s="18" t="str">
        <f>IF(B22='Table Lists'!$B$2," ",IF(B22='Table Lists'!$I$3,'Table Lists'!$J$3,IF(B22='Table Lists'!$I$4,'Table Lists'!$J$4,IF(B22='Table Lists'!$I$5,'Table Lists'!$J$5,IF(B22='Table Lists'!$I$5,'Table Lists'!$J$5, IF(B22='Table Lists'!$I$6, 'Table Lists'!$J$6, IF(B22='Table Lists'!$I$7,'Table Lists'!$J$7,IF(B22='Table Lists'!$I$8,'Table Lists'!$J$8,IF(B22='Table Lists'!$I$9,'Table Lists'!$J$9,IF(B22='Table Lists'!$I$10,'Table Lists'!$J$10,IF(B22='Table Lists'!$I$11,'Table Lists'!$J$11,IF(B22='Table Lists'!$I$12,'Table Lists'!$J$12, IF(B22='Table Lists'!$I$13, 'Table Lists'!$J$13, IF(B22='Table Lists'!$I$14, 'Table Lists'!$J$14))))))))))))))</f>
        <v xml:space="preserve"> </v>
      </c>
      <c r="K22" s="78" t="str">
        <f>IF(B22='Table Lists'!$I$2, " ", 'Light Duty Vehicles (2)'!J22/100)</f>
        <v xml:space="preserve"> </v>
      </c>
      <c r="L22" s="31" t="str">
        <f>IF(B22='Table Lists'!$B$2, " ", IF($M$1-G22&gt;20,15%,0%))</f>
        <v xml:space="preserve"> </v>
      </c>
      <c r="M22" s="18" t="str">
        <f>IF(B22='Table Lists'!$B$2, " ", J22-(J22*L22)+I22)</f>
        <v xml:space="preserve"> </v>
      </c>
    </row>
    <row r="23" spans="1:13" ht="19.5" customHeight="1" x14ac:dyDescent="0.25">
      <c r="A23" s="88"/>
      <c r="B23" s="88"/>
      <c r="C23" s="88"/>
      <c r="D23" s="88"/>
      <c r="E23" s="88" t="s">
        <v>55</v>
      </c>
      <c r="F23" s="88"/>
      <c r="G23" s="88"/>
      <c r="H23" s="88"/>
      <c r="I23" s="30" t="str">
        <f>IF(H23='Table Lists'!$I$2," ", IF(H23="YES", 7, IF(H23="NO", 0)))</f>
        <v xml:space="preserve"> </v>
      </c>
      <c r="J23" s="18" t="str">
        <f>IF(B23='Table Lists'!$B$2," ",IF(B23='Table Lists'!$I$3,'Table Lists'!$J$3,IF(B23='Table Lists'!$I$4,'Table Lists'!$J$4,IF(B23='Table Lists'!$I$5,'Table Lists'!$J$5,IF(B23='Table Lists'!$I$5,'Table Lists'!$J$5, IF(B23='Table Lists'!$I$6, 'Table Lists'!$J$6, IF(B23='Table Lists'!$I$7,'Table Lists'!$J$7,IF(B23='Table Lists'!$I$8,'Table Lists'!$J$8,IF(B23='Table Lists'!$I$9,'Table Lists'!$J$9,IF(B23='Table Lists'!$I$10,'Table Lists'!$J$10,IF(B23='Table Lists'!$I$11,'Table Lists'!$J$11,IF(B23='Table Lists'!$I$12,'Table Lists'!$J$12, IF(B23='Table Lists'!$I$13, 'Table Lists'!$J$13, IF(B23='Table Lists'!$I$14, 'Table Lists'!$J$14))))))))))))))</f>
        <v xml:space="preserve"> </v>
      </c>
      <c r="K23" s="78" t="str">
        <f>IF(B23='Table Lists'!$I$2, " ", 'Light Duty Vehicles (2)'!J23/100)</f>
        <v xml:space="preserve"> </v>
      </c>
      <c r="L23" s="31" t="str">
        <f>IF(B23='Table Lists'!$B$2, " ", IF($M$1-G23&gt;20,15%,0%))</f>
        <v xml:space="preserve"> </v>
      </c>
      <c r="M23" s="18" t="str">
        <f>IF(B23='Table Lists'!$B$2, " ", J23-(J23*L23)+I23)</f>
        <v xml:space="preserve"> </v>
      </c>
    </row>
    <row r="24" spans="1:13" ht="19.5" customHeight="1" x14ac:dyDescent="0.25">
      <c r="A24" s="88"/>
      <c r="B24" s="88"/>
      <c r="C24" s="88"/>
      <c r="D24" s="88"/>
      <c r="E24" s="88" t="s">
        <v>55</v>
      </c>
      <c r="F24" s="88"/>
      <c r="G24" s="88"/>
      <c r="H24" s="88"/>
      <c r="I24" s="30" t="str">
        <f>IF(H24='Table Lists'!$I$2," ", IF(H24="YES", 7, IF(H24="NO", 0)))</f>
        <v xml:space="preserve"> </v>
      </c>
      <c r="J24" s="18" t="str">
        <f>IF(B24='Table Lists'!$B$2," ",IF(B24='Table Lists'!$I$3,'Table Lists'!$J$3,IF(B24='Table Lists'!$I$4,'Table Lists'!$J$4,IF(B24='Table Lists'!$I$5,'Table Lists'!$J$5,IF(B24='Table Lists'!$I$5,'Table Lists'!$J$5, IF(B24='Table Lists'!$I$6, 'Table Lists'!$J$6, IF(B24='Table Lists'!$I$7,'Table Lists'!$J$7,IF(B24='Table Lists'!$I$8,'Table Lists'!$J$8,IF(B24='Table Lists'!$I$9,'Table Lists'!$J$9,IF(B24='Table Lists'!$I$10,'Table Lists'!$J$10,IF(B24='Table Lists'!$I$11,'Table Lists'!$J$11,IF(B24='Table Lists'!$I$12,'Table Lists'!$J$12, IF(B24='Table Lists'!$I$13, 'Table Lists'!$J$13, IF(B24='Table Lists'!$I$14, 'Table Lists'!$J$14))))))))))))))</f>
        <v xml:space="preserve"> </v>
      </c>
      <c r="K24" s="78" t="str">
        <f>IF(B24='Table Lists'!$I$2, " ", 'Light Duty Vehicles (2)'!J24/100)</f>
        <v xml:space="preserve"> </v>
      </c>
      <c r="L24" s="31" t="str">
        <f>IF(B24='Table Lists'!$B$2, " ", IF($M$1-G24&gt;20,15%,0%))</f>
        <v xml:space="preserve"> </v>
      </c>
      <c r="M24" s="18" t="str">
        <f>IF(B24='Table Lists'!$B$2, " ", J24-(J24*L24)+I24)</f>
        <v xml:space="preserve"> </v>
      </c>
    </row>
    <row r="25" spans="1:13" ht="19.5" customHeight="1" x14ac:dyDescent="0.25">
      <c r="A25" s="88"/>
      <c r="B25" s="88"/>
      <c r="C25" s="88"/>
      <c r="D25" s="88"/>
      <c r="E25" s="88" t="s">
        <v>55</v>
      </c>
      <c r="F25" s="88"/>
      <c r="G25" s="88"/>
      <c r="H25" s="88"/>
      <c r="I25" s="30" t="str">
        <f>IF(H25='Table Lists'!$I$2," ", IF(H25="YES", 7, IF(H25="NO", 0)))</f>
        <v xml:space="preserve"> </v>
      </c>
      <c r="J25" s="18" t="str">
        <f>IF(B25='Table Lists'!$B$2," ",IF(B25='Table Lists'!$I$3,'Table Lists'!$J$3,IF(B25='Table Lists'!$I$4,'Table Lists'!$J$4,IF(B25='Table Lists'!$I$5,'Table Lists'!$J$5,IF(B25='Table Lists'!$I$5,'Table Lists'!$J$5, IF(B25='Table Lists'!$I$6, 'Table Lists'!$J$6, IF(B25='Table Lists'!$I$7,'Table Lists'!$J$7,IF(B25='Table Lists'!$I$8,'Table Lists'!$J$8,IF(B25='Table Lists'!$I$9,'Table Lists'!$J$9,IF(B25='Table Lists'!$I$10,'Table Lists'!$J$10,IF(B25='Table Lists'!$I$11,'Table Lists'!$J$11,IF(B25='Table Lists'!$I$12,'Table Lists'!$J$12, IF(B25='Table Lists'!$I$13, 'Table Lists'!$J$13, IF(B25='Table Lists'!$I$14, 'Table Lists'!$J$14))))))))))))))</f>
        <v xml:space="preserve"> </v>
      </c>
      <c r="K25" s="78" t="str">
        <f>IF(B25='Table Lists'!$I$2, " ", 'Light Duty Vehicles (2)'!J25/100)</f>
        <v xml:space="preserve"> </v>
      </c>
      <c r="L25" s="31" t="str">
        <f>IF(B25='Table Lists'!$B$2, " ", IF($M$1-G25&gt;20,15%,0%))</f>
        <v xml:space="preserve"> </v>
      </c>
      <c r="M25" s="18" t="str">
        <f>IF(B25='Table Lists'!$B$2, " ", J25-(J25*L25)+I25)</f>
        <v xml:space="preserve"> </v>
      </c>
    </row>
    <row r="26" spans="1:13" ht="19.5" customHeight="1" x14ac:dyDescent="0.25">
      <c r="A26" s="88"/>
      <c r="B26" s="88"/>
      <c r="C26" s="88"/>
      <c r="D26" s="88"/>
      <c r="E26" s="88" t="s">
        <v>55</v>
      </c>
      <c r="F26" s="88"/>
      <c r="G26" s="88"/>
      <c r="H26" s="88"/>
      <c r="I26" s="30" t="str">
        <f>IF(H26='Table Lists'!$I$2," ", IF(H26="YES", 7, IF(H26="NO", 0)))</f>
        <v xml:space="preserve"> </v>
      </c>
      <c r="J26" s="18" t="str">
        <f>IF(B26='Table Lists'!$B$2," ",IF(B26='Table Lists'!$I$3,'Table Lists'!$J$3,IF(B26='Table Lists'!$I$4,'Table Lists'!$J$4,IF(B26='Table Lists'!$I$5,'Table Lists'!$J$5,IF(B26='Table Lists'!$I$5,'Table Lists'!$J$5, IF(B26='Table Lists'!$I$6, 'Table Lists'!$J$6, IF(B26='Table Lists'!$I$7,'Table Lists'!$J$7,IF(B26='Table Lists'!$I$8,'Table Lists'!$J$8,IF(B26='Table Lists'!$I$9,'Table Lists'!$J$9,IF(B26='Table Lists'!$I$10,'Table Lists'!$J$10,IF(B26='Table Lists'!$I$11,'Table Lists'!$J$11,IF(B26='Table Lists'!$I$12,'Table Lists'!$J$12, IF(B26='Table Lists'!$I$13, 'Table Lists'!$J$13, IF(B26='Table Lists'!$I$14, 'Table Lists'!$J$14))))))))))))))</f>
        <v xml:space="preserve"> </v>
      </c>
      <c r="K26" s="78" t="str">
        <f>IF(B26='Table Lists'!$I$2, " ", 'Light Duty Vehicles (2)'!J26/100)</f>
        <v xml:space="preserve"> </v>
      </c>
      <c r="L26" s="31" t="str">
        <f>IF(B26='Table Lists'!$B$2, " ", IF($M$1-G26&gt;20,15%,0%))</f>
        <v xml:space="preserve"> </v>
      </c>
      <c r="M26" s="18" t="str">
        <f>IF(B26='Table Lists'!$B$2, " ", J26-(J26*L26)+I26)</f>
        <v xml:space="preserve"> </v>
      </c>
    </row>
    <row r="27" spans="1:13" ht="19.5" customHeight="1" x14ac:dyDescent="0.25">
      <c r="A27" s="88"/>
      <c r="B27" s="88"/>
      <c r="C27" s="88"/>
      <c r="D27" s="88"/>
      <c r="E27" s="88" t="s">
        <v>55</v>
      </c>
      <c r="F27" s="88"/>
      <c r="G27" s="88"/>
      <c r="H27" s="88"/>
      <c r="I27" s="30" t="str">
        <f>IF(H27='Table Lists'!$I$2," ", IF(H27="YES", 7, IF(H27="NO", 0)))</f>
        <v xml:space="preserve"> </v>
      </c>
      <c r="J27" s="18" t="str">
        <f>IF(B27='Table Lists'!$B$2," ",IF(B27='Table Lists'!$I$3,'Table Lists'!$J$3,IF(B27='Table Lists'!$I$4,'Table Lists'!$J$4,IF(B27='Table Lists'!$I$5,'Table Lists'!$J$5,IF(B27='Table Lists'!$I$5,'Table Lists'!$J$5, IF(B27='Table Lists'!$I$6, 'Table Lists'!$J$6, IF(B27='Table Lists'!$I$7,'Table Lists'!$J$7,IF(B27='Table Lists'!$I$8,'Table Lists'!$J$8,IF(B27='Table Lists'!$I$9,'Table Lists'!$J$9,IF(B27='Table Lists'!$I$10,'Table Lists'!$J$10,IF(B27='Table Lists'!$I$11,'Table Lists'!$J$11,IF(B27='Table Lists'!$I$12,'Table Lists'!$J$12, IF(B27='Table Lists'!$I$13, 'Table Lists'!$J$13, IF(B27='Table Lists'!$I$14, 'Table Lists'!$J$14))))))))))))))</f>
        <v xml:space="preserve"> </v>
      </c>
      <c r="K27" s="78" t="str">
        <f>IF(B27='Table Lists'!$I$2, " ", 'Light Duty Vehicles (2)'!J27/100)</f>
        <v xml:space="preserve"> </v>
      </c>
      <c r="L27" s="31" t="str">
        <f>IF(B27='Table Lists'!$B$2, " ", IF($M$1-G27&gt;20,15%,0%))</f>
        <v xml:space="preserve"> </v>
      </c>
      <c r="M27" s="18" t="str">
        <f>IF(B27='Table Lists'!$B$2, " ", J27-(J27*L27)+I27)</f>
        <v xml:space="preserve"> </v>
      </c>
    </row>
    <row r="28" spans="1:13" ht="19.5" customHeight="1" x14ac:dyDescent="0.25">
      <c r="A28" s="88"/>
      <c r="B28" s="88"/>
      <c r="C28" s="88"/>
      <c r="D28" s="88"/>
      <c r="E28" s="88" t="s">
        <v>55</v>
      </c>
      <c r="F28" s="88"/>
      <c r="G28" s="88"/>
      <c r="H28" s="88"/>
      <c r="I28" s="30" t="str">
        <f>IF(H28='Table Lists'!$I$2," ", IF(H28="YES", 7, IF(H28="NO", 0)))</f>
        <v xml:space="preserve"> </v>
      </c>
      <c r="J28" s="18" t="str">
        <f>IF(B28='Table Lists'!$B$2," ",IF(B28='Table Lists'!$I$3,'Table Lists'!$J$3,IF(B28='Table Lists'!$I$4,'Table Lists'!$J$4,IF(B28='Table Lists'!$I$5,'Table Lists'!$J$5,IF(B28='Table Lists'!$I$5,'Table Lists'!$J$5, IF(B28='Table Lists'!$I$6, 'Table Lists'!$J$6, IF(B28='Table Lists'!$I$7,'Table Lists'!$J$7,IF(B28='Table Lists'!$I$8,'Table Lists'!$J$8,IF(B28='Table Lists'!$I$9,'Table Lists'!$J$9,IF(B28='Table Lists'!$I$10,'Table Lists'!$J$10,IF(B28='Table Lists'!$I$11,'Table Lists'!$J$11,IF(B28='Table Lists'!$I$12,'Table Lists'!$J$12, IF(B28='Table Lists'!$I$13, 'Table Lists'!$J$13, IF(B28='Table Lists'!$I$14, 'Table Lists'!$J$14))))))))))))))</f>
        <v xml:space="preserve"> </v>
      </c>
      <c r="K28" s="78" t="str">
        <f>IF(B28='Table Lists'!$I$2, " ", 'Light Duty Vehicles (2)'!J28/100)</f>
        <v xml:space="preserve"> </v>
      </c>
      <c r="L28" s="31" t="str">
        <f>IF(B28='Table Lists'!$B$2, " ", IF($M$1-G28&gt;20,15%,0%))</f>
        <v xml:space="preserve"> </v>
      </c>
      <c r="M28" s="18" t="str">
        <f>IF(B28='Table Lists'!$B$2, " ", J28-(J28*L28)+I28)</f>
        <v xml:space="preserve"> </v>
      </c>
    </row>
    <row r="29" spans="1:13" ht="19.5" customHeight="1" x14ac:dyDescent="0.25">
      <c r="A29" s="88"/>
      <c r="B29" s="88"/>
      <c r="C29" s="88"/>
      <c r="D29" s="88"/>
      <c r="E29" s="88" t="s">
        <v>55</v>
      </c>
      <c r="F29" s="88"/>
      <c r="G29" s="88"/>
      <c r="H29" s="88"/>
      <c r="I29" s="30" t="str">
        <f>IF(H29='Table Lists'!$I$2," ", IF(H29="YES", 7, IF(H29="NO", 0)))</f>
        <v xml:space="preserve"> </v>
      </c>
      <c r="J29" s="18" t="str">
        <f>IF(B29='Table Lists'!$B$2," ",IF(B29='Table Lists'!$I$3,'Table Lists'!$J$3,IF(B29='Table Lists'!$I$4,'Table Lists'!$J$4,IF(B29='Table Lists'!$I$5,'Table Lists'!$J$5,IF(B29='Table Lists'!$I$5,'Table Lists'!$J$5, IF(B29='Table Lists'!$I$6, 'Table Lists'!$J$6, IF(B29='Table Lists'!$I$7,'Table Lists'!$J$7,IF(B29='Table Lists'!$I$8,'Table Lists'!$J$8,IF(B29='Table Lists'!$I$9,'Table Lists'!$J$9,IF(B29='Table Lists'!$I$10,'Table Lists'!$J$10,IF(B29='Table Lists'!$I$11,'Table Lists'!$J$11,IF(B29='Table Lists'!$I$12,'Table Lists'!$J$12, IF(B29='Table Lists'!$I$13, 'Table Lists'!$J$13, IF(B29='Table Lists'!$I$14, 'Table Lists'!$J$14))))))))))))))</f>
        <v xml:space="preserve"> </v>
      </c>
      <c r="K29" s="78" t="str">
        <f>IF(B29='Table Lists'!$I$2, " ", 'Light Duty Vehicles (2)'!J29/100)</f>
        <v xml:space="preserve"> </v>
      </c>
      <c r="L29" s="31" t="str">
        <f>IF(B29='Table Lists'!$B$2, " ", IF($M$1-G29&gt;20,15%,0%))</f>
        <v xml:space="preserve"> </v>
      </c>
      <c r="M29" s="18" t="str">
        <f>IF(B29='Table Lists'!$B$2, " ", J29-(J29*L29)+I29)</f>
        <v xml:space="preserve"> </v>
      </c>
    </row>
    <row r="30" spans="1:13" ht="19.5" customHeight="1" x14ac:dyDescent="0.25">
      <c r="A30" s="88"/>
      <c r="B30" s="88"/>
      <c r="C30" s="88"/>
      <c r="D30" s="88"/>
      <c r="E30" s="88" t="s">
        <v>55</v>
      </c>
      <c r="F30" s="88"/>
      <c r="G30" s="88"/>
      <c r="H30" s="88"/>
      <c r="I30" s="30" t="str">
        <f>IF(H30='Table Lists'!$I$2," ", IF(H30="YES", 7, IF(H30="NO", 0)))</f>
        <v xml:space="preserve"> </v>
      </c>
      <c r="J30" s="18" t="str">
        <f>IF(B30='Table Lists'!$B$2," ",IF(B30='Table Lists'!$I$3,'Table Lists'!$J$3,IF(B30='Table Lists'!$I$4,'Table Lists'!$J$4,IF(B30='Table Lists'!$I$5,'Table Lists'!$J$5,IF(B30='Table Lists'!$I$5,'Table Lists'!$J$5, IF(B30='Table Lists'!$I$6, 'Table Lists'!$J$6, IF(B30='Table Lists'!$I$7,'Table Lists'!$J$7,IF(B30='Table Lists'!$I$8,'Table Lists'!$J$8,IF(B30='Table Lists'!$I$9,'Table Lists'!$J$9,IF(B30='Table Lists'!$I$10,'Table Lists'!$J$10,IF(B30='Table Lists'!$I$11,'Table Lists'!$J$11,IF(B30='Table Lists'!$I$12,'Table Lists'!$J$12, IF(B30='Table Lists'!$I$13, 'Table Lists'!$J$13, IF(B30='Table Lists'!$I$14, 'Table Lists'!$J$14))))))))))))))</f>
        <v xml:space="preserve"> </v>
      </c>
      <c r="K30" s="78" t="str">
        <f>IF(B30='Table Lists'!$I$2, " ", 'Light Duty Vehicles (2)'!J30/100)</f>
        <v xml:space="preserve"> </v>
      </c>
      <c r="L30" s="31" t="str">
        <f>IF(B30='Table Lists'!$B$2, " ", IF($M$1-G30&gt;20,15%,0%))</f>
        <v xml:space="preserve"> </v>
      </c>
      <c r="M30" s="18" t="str">
        <f>IF(B30='Table Lists'!$B$2, " ", J30-(J30*L30)+I30)</f>
        <v xml:space="preserve"> </v>
      </c>
    </row>
    <row r="31" spans="1:13" ht="19.5" customHeight="1" x14ac:dyDescent="0.25">
      <c r="A31" s="88"/>
      <c r="B31" s="88"/>
      <c r="C31" s="88"/>
      <c r="D31" s="88"/>
      <c r="E31" s="88" t="s">
        <v>55</v>
      </c>
      <c r="F31" s="88"/>
      <c r="G31" s="88"/>
      <c r="H31" s="88"/>
      <c r="I31" s="30" t="str">
        <f>IF(H31='Table Lists'!$I$2," ", IF(H31="YES", 7, IF(H31="NO", 0)))</f>
        <v xml:space="preserve"> </v>
      </c>
      <c r="J31" s="18" t="str">
        <f>IF(B31='Table Lists'!$B$2," ",IF(B31='Table Lists'!$I$3,'Table Lists'!$J$3,IF(B31='Table Lists'!$I$4,'Table Lists'!$J$4,IF(B31='Table Lists'!$I$5,'Table Lists'!$J$5,IF(B31='Table Lists'!$I$5,'Table Lists'!$J$5, IF(B31='Table Lists'!$I$6, 'Table Lists'!$J$6, IF(B31='Table Lists'!$I$7,'Table Lists'!$J$7,IF(B31='Table Lists'!$I$8,'Table Lists'!$J$8,IF(B31='Table Lists'!$I$9,'Table Lists'!$J$9,IF(B31='Table Lists'!$I$10,'Table Lists'!$J$10,IF(B31='Table Lists'!$I$11,'Table Lists'!$J$11,IF(B31='Table Lists'!$I$12,'Table Lists'!$J$12, IF(B31='Table Lists'!$I$13, 'Table Lists'!$J$13, IF(B31='Table Lists'!$I$14, 'Table Lists'!$J$14))))))))))))))</f>
        <v xml:space="preserve"> </v>
      </c>
      <c r="K31" s="78" t="str">
        <f>IF(B31='Table Lists'!$I$2, " ", 'Light Duty Vehicles (2)'!J31/100)</f>
        <v xml:space="preserve"> </v>
      </c>
      <c r="L31" s="31" t="str">
        <f>IF(B31='Table Lists'!$B$2, " ", IF($M$1-G31&gt;20,15%,0%))</f>
        <v xml:space="preserve"> </v>
      </c>
      <c r="M31" s="18" t="str">
        <f>IF(B31='Table Lists'!$B$2, " ", J31-(J31*L31)+I31)</f>
        <v xml:space="preserve"> </v>
      </c>
    </row>
    <row r="32" spans="1:13" ht="19.5" customHeight="1" x14ac:dyDescent="0.25">
      <c r="A32" s="88"/>
      <c r="B32" s="88"/>
      <c r="C32" s="88"/>
      <c r="D32" s="88"/>
      <c r="E32" s="88" t="s">
        <v>55</v>
      </c>
      <c r="F32" s="88"/>
      <c r="G32" s="88"/>
      <c r="H32" s="88"/>
      <c r="I32" s="30" t="str">
        <f>IF(H32='Table Lists'!$I$2," ", IF(H32="YES", 7, IF(H32="NO", 0)))</f>
        <v xml:space="preserve"> </v>
      </c>
      <c r="J32" s="18" t="str">
        <f>IF(B32='Table Lists'!$B$2," ",IF(B32='Table Lists'!$I$3,'Table Lists'!$J$3,IF(B32='Table Lists'!$I$4,'Table Lists'!$J$4,IF(B32='Table Lists'!$I$5,'Table Lists'!$J$5,IF(B32='Table Lists'!$I$5,'Table Lists'!$J$5, IF(B32='Table Lists'!$I$6, 'Table Lists'!$J$6, IF(B32='Table Lists'!$I$7,'Table Lists'!$J$7,IF(B32='Table Lists'!$I$8,'Table Lists'!$J$8,IF(B32='Table Lists'!$I$9,'Table Lists'!$J$9,IF(B32='Table Lists'!$I$10,'Table Lists'!$J$10,IF(B32='Table Lists'!$I$11,'Table Lists'!$J$11,IF(B32='Table Lists'!$I$12,'Table Lists'!$J$12, IF(B32='Table Lists'!$I$13, 'Table Lists'!$J$13, IF(B32='Table Lists'!$I$14, 'Table Lists'!$J$14))))))))))))))</f>
        <v xml:space="preserve"> </v>
      </c>
      <c r="K32" s="78" t="str">
        <f>IF(B32='Table Lists'!$I$2, " ", 'Light Duty Vehicles (2)'!J32/100)</f>
        <v xml:space="preserve"> </v>
      </c>
      <c r="L32" s="31" t="str">
        <f>IF(B32='Table Lists'!$B$2, " ", IF($M$1-G32&gt;20,15%,0%))</f>
        <v xml:space="preserve"> </v>
      </c>
      <c r="M32" s="18" t="str">
        <f>IF(B32='Table Lists'!$B$2, " ", J32-(J32*L32)+I32)</f>
        <v xml:space="preserve"> </v>
      </c>
    </row>
    <row r="33" spans="1:13" ht="19.5" customHeight="1" x14ac:dyDescent="0.25">
      <c r="A33" s="88"/>
      <c r="B33" s="88"/>
      <c r="C33" s="88"/>
      <c r="D33" s="88"/>
      <c r="E33" s="88" t="s">
        <v>55</v>
      </c>
      <c r="F33" s="88"/>
      <c r="G33" s="88"/>
      <c r="H33" s="88"/>
      <c r="I33" s="30" t="str">
        <f>IF(H33='Table Lists'!$I$2," ", IF(H33="YES", 7, IF(H33="NO", 0)))</f>
        <v xml:space="preserve"> </v>
      </c>
      <c r="J33" s="18" t="str">
        <f>IF(B33='Table Lists'!$B$2," ",IF(B33='Table Lists'!$I$3,'Table Lists'!$J$3,IF(B33='Table Lists'!$I$4,'Table Lists'!$J$4,IF(B33='Table Lists'!$I$5,'Table Lists'!$J$5,IF(B33='Table Lists'!$I$5,'Table Lists'!$J$5, IF(B33='Table Lists'!$I$6, 'Table Lists'!$J$6, IF(B33='Table Lists'!$I$7,'Table Lists'!$J$7,IF(B33='Table Lists'!$I$8,'Table Lists'!$J$8,IF(B33='Table Lists'!$I$9,'Table Lists'!$J$9,IF(B33='Table Lists'!$I$10,'Table Lists'!$J$10,IF(B33='Table Lists'!$I$11,'Table Lists'!$J$11,IF(B33='Table Lists'!$I$12,'Table Lists'!$J$12, IF(B33='Table Lists'!$I$13, 'Table Lists'!$J$13, IF(B33='Table Lists'!$I$14, 'Table Lists'!$J$14))))))))))))))</f>
        <v xml:space="preserve"> </v>
      </c>
      <c r="K33" s="78" t="str">
        <f>IF(B33='Table Lists'!$I$2, " ", 'Light Duty Vehicles (2)'!J33/100)</f>
        <v xml:space="preserve"> </v>
      </c>
      <c r="L33" s="31" t="str">
        <f>IF(B33='Table Lists'!$B$2, " ", IF($M$1-G33&gt;20,15%,0%))</f>
        <v xml:space="preserve"> </v>
      </c>
      <c r="M33" s="18" t="str">
        <f>IF(B33='Table Lists'!$B$2, " ", J33-(J33*L33)+I33)</f>
        <v xml:space="preserve"> </v>
      </c>
    </row>
    <row r="34" spans="1:13" ht="19.5" customHeight="1" x14ac:dyDescent="0.25">
      <c r="A34" s="88"/>
      <c r="B34" s="88"/>
      <c r="C34" s="88"/>
      <c r="D34" s="88"/>
      <c r="E34" s="88" t="s">
        <v>55</v>
      </c>
      <c r="F34" s="88"/>
      <c r="G34" s="88"/>
      <c r="H34" s="88"/>
      <c r="I34" s="30" t="str">
        <f>IF(H34='Table Lists'!$I$2," ", IF(H34="YES", 7, IF(H34="NO", 0)))</f>
        <v xml:space="preserve"> </v>
      </c>
      <c r="J34" s="18" t="str">
        <f>IF(B34='Table Lists'!$B$2," ",IF(B34='Table Lists'!$I$3,'Table Lists'!$J$3,IF(B34='Table Lists'!$I$4,'Table Lists'!$J$4,IF(B34='Table Lists'!$I$5,'Table Lists'!$J$5,IF(B34='Table Lists'!$I$5,'Table Lists'!$J$5, IF(B34='Table Lists'!$I$6, 'Table Lists'!$J$6, IF(B34='Table Lists'!$I$7,'Table Lists'!$J$7,IF(B34='Table Lists'!$I$8,'Table Lists'!$J$8,IF(B34='Table Lists'!$I$9,'Table Lists'!$J$9,IF(B34='Table Lists'!$I$10,'Table Lists'!$J$10,IF(B34='Table Lists'!$I$11,'Table Lists'!$J$11,IF(B34='Table Lists'!$I$12,'Table Lists'!$J$12, IF(B34='Table Lists'!$I$13, 'Table Lists'!$J$13, IF(B34='Table Lists'!$I$14, 'Table Lists'!$J$14))))))))))))))</f>
        <v xml:space="preserve"> </v>
      </c>
      <c r="K34" s="78" t="str">
        <f>IF(B34='Table Lists'!$I$2, " ", 'Light Duty Vehicles (2)'!J34/100)</f>
        <v xml:space="preserve"> </v>
      </c>
      <c r="L34" s="31" t="str">
        <f>IF(B34='Table Lists'!$B$2, " ", IF($M$1-G34&gt;20,15%,0%))</f>
        <v xml:space="preserve"> </v>
      </c>
      <c r="M34" s="18" t="str">
        <f>IF(B34='Table Lists'!$B$2, " ", J34-(J34*L34)+I34)</f>
        <v xml:space="preserve"> </v>
      </c>
    </row>
    <row r="35" spans="1:13" ht="19.5" customHeight="1" x14ac:dyDescent="0.25">
      <c r="A35" s="88"/>
      <c r="B35" s="88"/>
      <c r="C35" s="88"/>
      <c r="D35" s="88"/>
      <c r="E35" s="88" t="s">
        <v>55</v>
      </c>
      <c r="F35" s="88"/>
      <c r="G35" s="88"/>
      <c r="H35" s="88"/>
      <c r="I35" s="30" t="str">
        <f>IF(H35='Table Lists'!$I$2," ", IF(H35="YES", 7, IF(H35="NO", 0)))</f>
        <v xml:space="preserve"> </v>
      </c>
      <c r="J35" s="18" t="str">
        <f>IF(B35='Table Lists'!$B$2," ",IF(B35='Table Lists'!$I$3,'Table Lists'!$J$3,IF(B35='Table Lists'!$I$4,'Table Lists'!$J$4,IF(B35='Table Lists'!$I$5,'Table Lists'!$J$5,IF(B35='Table Lists'!$I$5,'Table Lists'!$J$5, IF(B35='Table Lists'!$I$6, 'Table Lists'!$J$6, IF(B35='Table Lists'!$I$7,'Table Lists'!$J$7,IF(B35='Table Lists'!$I$8,'Table Lists'!$J$8,IF(B35='Table Lists'!$I$9,'Table Lists'!$J$9,IF(B35='Table Lists'!$I$10,'Table Lists'!$J$10,IF(B35='Table Lists'!$I$11,'Table Lists'!$J$11,IF(B35='Table Lists'!$I$12,'Table Lists'!$J$12, IF(B35='Table Lists'!$I$13, 'Table Lists'!$J$13, IF(B35='Table Lists'!$I$14, 'Table Lists'!$J$14))))))))))))))</f>
        <v xml:space="preserve"> </v>
      </c>
      <c r="K35" s="78" t="str">
        <f>IF(B35='Table Lists'!$I$2, " ", 'Light Duty Vehicles (2)'!J35/100)</f>
        <v xml:space="preserve"> </v>
      </c>
      <c r="L35" s="31" t="str">
        <f>IF(B35='Table Lists'!$B$2, " ", IF($M$1-G35&gt;20,15%,0%))</f>
        <v xml:space="preserve"> </v>
      </c>
      <c r="M35" s="18" t="str">
        <f>IF(B35='Table Lists'!$B$2, " ", J35-(J35*L35)+I35)</f>
        <v xml:space="preserve"> </v>
      </c>
    </row>
    <row r="36" spans="1:13" ht="19.5" customHeight="1" x14ac:dyDescent="0.25">
      <c r="A36" s="88"/>
      <c r="B36" s="88"/>
      <c r="C36" s="88"/>
      <c r="D36" s="88"/>
      <c r="E36" s="88" t="s">
        <v>55</v>
      </c>
      <c r="F36" s="88"/>
      <c r="G36" s="88"/>
      <c r="H36" s="88"/>
      <c r="I36" s="30" t="str">
        <f>IF(H36='Table Lists'!$I$2," ", IF(H36="YES", 7, IF(H36="NO", 0)))</f>
        <v xml:space="preserve"> </v>
      </c>
      <c r="J36" s="18" t="str">
        <f>IF(B36='Table Lists'!$B$2," ",IF(B36='Table Lists'!$I$3,'Table Lists'!$J$3,IF(B36='Table Lists'!$I$4,'Table Lists'!$J$4,IF(B36='Table Lists'!$I$5,'Table Lists'!$J$5,IF(B36='Table Lists'!$I$5,'Table Lists'!$J$5, IF(B36='Table Lists'!$I$6, 'Table Lists'!$J$6, IF(B36='Table Lists'!$I$7,'Table Lists'!$J$7,IF(B36='Table Lists'!$I$8,'Table Lists'!$J$8,IF(B36='Table Lists'!$I$9,'Table Lists'!$J$9,IF(B36='Table Lists'!$I$10,'Table Lists'!$J$10,IF(B36='Table Lists'!$I$11,'Table Lists'!$J$11,IF(B36='Table Lists'!$I$12,'Table Lists'!$J$12, IF(B36='Table Lists'!$I$13, 'Table Lists'!$J$13, IF(B36='Table Lists'!$I$14, 'Table Lists'!$J$14))))))))))))))</f>
        <v xml:space="preserve"> </v>
      </c>
      <c r="K36" s="78" t="str">
        <f>IF(B36='Table Lists'!$I$2, " ", 'Light Duty Vehicles (2)'!J36/100)</f>
        <v xml:space="preserve"> </v>
      </c>
      <c r="L36" s="31" t="str">
        <f>IF(B36='Table Lists'!$B$2, " ", IF($M$1-G36&gt;20,15%,0%))</f>
        <v xml:space="preserve"> </v>
      </c>
      <c r="M36" s="18" t="str">
        <f>IF(B36='Table Lists'!$B$2, " ", J36-(J36*L36)+I36)</f>
        <v xml:space="preserve"> </v>
      </c>
    </row>
    <row r="37" spans="1:13" ht="19.5" customHeight="1" x14ac:dyDescent="0.25">
      <c r="A37" s="88"/>
      <c r="B37" s="88"/>
      <c r="C37" s="88"/>
      <c r="D37" s="88"/>
      <c r="E37" s="88" t="s">
        <v>55</v>
      </c>
      <c r="F37" s="88"/>
      <c r="G37" s="88"/>
      <c r="H37" s="88"/>
      <c r="I37" s="30" t="str">
        <f>IF(H37='Table Lists'!$I$2," ", IF(H37="YES", 7, IF(H37="NO", 0)))</f>
        <v xml:space="preserve"> </v>
      </c>
      <c r="J37" s="18" t="str">
        <f>IF(B37='Table Lists'!$B$2," ",IF(B37='Table Lists'!$I$3,'Table Lists'!$J$3,IF(B37='Table Lists'!$I$4,'Table Lists'!$J$4,IF(B37='Table Lists'!$I$5,'Table Lists'!$J$5,IF(B37='Table Lists'!$I$5,'Table Lists'!$J$5, IF(B37='Table Lists'!$I$6, 'Table Lists'!$J$6, IF(B37='Table Lists'!$I$7,'Table Lists'!$J$7,IF(B37='Table Lists'!$I$8,'Table Lists'!$J$8,IF(B37='Table Lists'!$I$9,'Table Lists'!$J$9,IF(B37='Table Lists'!$I$10,'Table Lists'!$J$10,IF(B37='Table Lists'!$I$11,'Table Lists'!$J$11,IF(B37='Table Lists'!$I$12,'Table Lists'!$J$12, IF(B37='Table Lists'!$I$13, 'Table Lists'!$J$13, IF(B37='Table Lists'!$I$14, 'Table Lists'!$J$14))))))))))))))</f>
        <v xml:space="preserve"> </v>
      </c>
      <c r="K37" s="78" t="str">
        <f>IF(B37='Table Lists'!$I$2, " ", 'Light Duty Vehicles (2)'!J37/100)</f>
        <v xml:space="preserve"> </v>
      </c>
      <c r="L37" s="31" t="str">
        <f>IF(B37='Table Lists'!$B$2, " ", IF($M$1-G37&gt;20,15%,0%))</f>
        <v xml:space="preserve"> </v>
      </c>
      <c r="M37" s="18" t="str">
        <f>IF(B37='Table Lists'!$B$2, " ", J37-(J37*L37)+I37)</f>
        <v xml:space="preserve"> </v>
      </c>
    </row>
    <row r="38" spans="1:13" ht="19.5" customHeight="1" x14ac:dyDescent="0.25">
      <c r="A38" s="88"/>
      <c r="B38" s="88"/>
      <c r="C38" s="88"/>
      <c r="D38" s="88"/>
      <c r="E38" s="88" t="s">
        <v>55</v>
      </c>
      <c r="F38" s="88"/>
      <c r="G38" s="88"/>
      <c r="H38" s="88"/>
      <c r="I38" s="30" t="str">
        <f>IF(H38='Table Lists'!$I$2," ", IF(H38="YES", 7, IF(H38="NO", 0)))</f>
        <v xml:space="preserve"> </v>
      </c>
      <c r="J38" s="18" t="str">
        <f>IF(B38='Table Lists'!$B$2," ",IF(B38='Table Lists'!$I$3,'Table Lists'!$J$3,IF(B38='Table Lists'!$I$4,'Table Lists'!$J$4,IF(B38='Table Lists'!$I$5,'Table Lists'!$J$5,IF(B38='Table Lists'!$I$5,'Table Lists'!$J$5, IF(B38='Table Lists'!$I$6, 'Table Lists'!$J$6, IF(B38='Table Lists'!$I$7,'Table Lists'!$J$7,IF(B38='Table Lists'!$I$8,'Table Lists'!$J$8,IF(B38='Table Lists'!$I$9,'Table Lists'!$J$9,IF(B38='Table Lists'!$I$10,'Table Lists'!$J$10,IF(B38='Table Lists'!$I$11,'Table Lists'!$J$11,IF(B38='Table Lists'!$I$12,'Table Lists'!$J$12, IF(B38='Table Lists'!$I$13, 'Table Lists'!$J$13, IF(B38='Table Lists'!$I$14, 'Table Lists'!$J$14))))))))))))))</f>
        <v xml:space="preserve"> </v>
      </c>
      <c r="K38" s="78" t="str">
        <f>IF(B38='Table Lists'!$I$2, " ", 'Light Duty Vehicles (2)'!J38/100)</f>
        <v xml:space="preserve"> </v>
      </c>
      <c r="L38" s="31" t="str">
        <f>IF(B38='Table Lists'!$B$2, " ", IF($M$1-G38&gt;20,15%,0%))</f>
        <v xml:space="preserve"> </v>
      </c>
      <c r="M38" s="18" t="str">
        <f>IF(B38='Table Lists'!$B$2, " ", J38-(J38*L38)+I38)</f>
        <v xml:space="preserve"> </v>
      </c>
    </row>
    <row r="39" spans="1:13" ht="19.5" customHeight="1" x14ac:dyDescent="0.25">
      <c r="A39" s="88"/>
      <c r="B39" s="88"/>
      <c r="C39" s="88"/>
      <c r="D39" s="88"/>
      <c r="E39" s="88" t="s">
        <v>55</v>
      </c>
      <c r="F39" s="88"/>
      <c r="G39" s="88"/>
      <c r="H39" s="88"/>
      <c r="I39" s="30" t="str">
        <f>IF(H39='Table Lists'!$I$2," ", IF(H39="YES", 7, IF(H39="NO", 0)))</f>
        <v xml:space="preserve"> </v>
      </c>
      <c r="J39" s="18" t="str">
        <f>IF(B39='Table Lists'!$B$2," ",IF(B39='Table Lists'!$I$3,'Table Lists'!$J$3,IF(B39='Table Lists'!$I$4,'Table Lists'!$J$4,IF(B39='Table Lists'!$I$5,'Table Lists'!$J$5,IF(B39='Table Lists'!$I$5,'Table Lists'!$J$5, IF(B39='Table Lists'!$I$6, 'Table Lists'!$J$6, IF(B39='Table Lists'!$I$7,'Table Lists'!$J$7,IF(B39='Table Lists'!$I$8,'Table Lists'!$J$8,IF(B39='Table Lists'!$I$9,'Table Lists'!$J$9,IF(B39='Table Lists'!$I$10,'Table Lists'!$J$10,IF(B39='Table Lists'!$I$11,'Table Lists'!$J$11,IF(B39='Table Lists'!$I$12,'Table Lists'!$J$12, IF(B39='Table Lists'!$I$13, 'Table Lists'!$J$13, IF(B39='Table Lists'!$I$14, 'Table Lists'!$J$14))))))))))))))</f>
        <v xml:space="preserve"> </v>
      </c>
      <c r="K39" s="78" t="str">
        <f>IF(B39='Table Lists'!$I$2, " ", 'Light Duty Vehicles (2)'!J39/100)</f>
        <v xml:space="preserve"> </v>
      </c>
      <c r="L39" s="31" t="str">
        <f>IF(B39='Table Lists'!$B$2, " ", IF($M$1-G39&gt;20,15%,0%))</f>
        <v xml:space="preserve"> </v>
      </c>
      <c r="M39" s="18" t="str">
        <f>IF(B39='Table Lists'!$B$2, " ", J39-(J39*L39)+I39)</f>
        <v xml:space="preserve"> </v>
      </c>
    </row>
    <row r="40" spans="1:13" ht="19.5" customHeight="1" x14ac:dyDescent="0.25">
      <c r="A40" s="88"/>
      <c r="B40" s="88"/>
      <c r="C40" s="88"/>
      <c r="D40" s="88"/>
      <c r="E40" s="88" t="s">
        <v>55</v>
      </c>
      <c r="F40" s="88"/>
      <c r="G40" s="88"/>
      <c r="H40" s="88"/>
      <c r="I40" s="30" t="str">
        <f>IF(H40='Table Lists'!$I$2," ", IF(H40="YES", 7, IF(H40="NO", 0)))</f>
        <v xml:space="preserve"> </v>
      </c>
      <c r="J40" s="18" t="str">
        <f>IF(B40='Table Lists'!$B$2," ",IF(B40='Table Lists'!$I$3,'Table Lists'!$J$3,IF(B40='Table Lists'!$I$4,'Table Lists'!$J$4,IF(B40='Table Lists'!$I$5,'Table Lists'!$J$5,IF(B40='Table Lists'!$I$5,'Table Lists'!$J$5, IF(B40='Table Lists'!$I$6, 'Table Lists'!$J$6, IF(B40='Table Lists'!$I$7,'Table Lists'!$J$7,IF(B40='Table Lists'!$I$8,'Table Lists'!$J$8,IF(B40='Table Lists'!$I$9,'Table Lists'!$J$9,IF(B40='Table Lists'!$I$10,'Table Lists'!$J$10,IF(B40='Table Lists'!$I$11,'Table Lists'!$J$11,IF(B40='Table Lists'!$I$12,'Table Lists'!$J$12, IF(B40='Table Lists'!$I$13, 'Table Lists'!$J$13, IF(B40='Table Lists'!$I$14, 'Table Lists'!$J$14))))))))))))))</f>
        <v xml:space="preserve"> </v>
      </c>
      <c r="K40" s="78" t="str">
        <f>IF(B40='Table Lists'!$I$2, " ", 'Light Duty Vehicles (2)'!J40/100)</f>
        <v xml:space="preserve"> </v>
      </c>
      <c r="L40" s="31" t="str">
        <f>IF(B40='Table Lists'!$B$2, " ", IF($M$1-G40&gt;20,15%,0%))</f>
        <v xml:space="preserve"> </v>
      </c>
      <c r="M40" s="18" t="str">
        <f>IF(B40='Table Lists'!$B$2, " ", J40-(J40*L40)+I40)</f>
        <v xml:space="preserve"> </v>
      </c>
    </row>
    <row r="41" spans="1:13" ht="19.5" customHeight="1" x14ac:dyDescent="0.25">
      <c r="A41" s="88"/>
      <c r="B41" s="88"/>
      <c r="C41" s="88"/>
      <c r="D41" s="88"/>
      <c r="E41" s="88" t="s">
        <v>55</v>
      </c>
      <c r="F41" s="88"/>
      <c r="G41" s="88"/>
      <c r="H41" s="88"/>
      <c r="I41" s="30" t="str">
        <f>IF(H41='Table Lists'!$I$2," ", IF(H41="YES", 7, IF(H41="NO", 0)))</f>
        <v xml:space="preserve"> </v>
      </c>
      <c r="J41" s="18" t="str">
        <f>IF(B41='Table Lists'!$B$2," ",IF(B41='Table Lists'!$I$3,'Table Lists'!$J$3,IF(B41='Table Lists'!$I$4,'Table Lists'!$J$4,IF(B41='Table Lists'!$I$5,'Table Lists'!$J$5,IF(B41='Table Lists'!$I$5,'Table Lists'!$J$5, IF(B41='Table Lists'!$I$6, 'Table Lists'!$J$6, IF(B41='Table Lists'!$I$7,'Table Lists'!$J$7,IF(B41='Table Lists'!$I$8,'Table Lists'!$J$8,IF(B41='Table Lists'!$I$9,'Table Lists'!$J$9,IF(B41='Table Lists'!$I$10,'Table Lists'!$J$10,IF(B41='Table Lists'!$I$11,'Table Lists'!$J$11,IF(B41='Table Lists'!$I$12,'Table Lists'!$J$12, IF(B41='Table Lists'!$I$13, 'Table Lists'!$J$13, IF(B41='Table Lists'!$I$14, 'Table Lists'!$J$14))))))))))))))</f>
        <v xml:space="preserve"> </v>
      </c>
      <c r="K41" s="78" t="str">
        <f>IF(B41='Table Lists'!$I$2, " ", 'Light Duty Vehicles (2)'!J41/100)</f>
        <v xml:space="preserve"> </v>
      </c>
      <c r="L41" s="31" t="str">
        <f>IF(B41='Table Lists'!$B$2, " ", IF($M$1-G41&gt;20,15%,0%))</f>
        <v xml:space="preserve"> </v>
      </c>
      <c r="M41" s="18" t="str">
        <f>IF(B41='Table Lists'!$B$2, " ", J41-(J41*L41)+I41)</f>
        <v xml:space="preserve"> </v>
      </c>
    </row>
    <row r="42" spans="1:13" ht="19.5" customHeight="1" x14ac:dyDescent="0.25">
      <c r="A42" s="88"/>
      <c r="B42" s="88"/>
      <c r="C42" s="88"/>
      <c r="D42" s="88"/>
      <c r="E42" s="88" t="s">
        <v>55</v>
      </c>
      <c r="F42" s="88"/>
      <c r="G42" s="88"/>
      <c r="H42" s="88"/>
      <c r="I42" s="30" t="str">
        <f>IF(H42='Table Lists'!$I$2," ", IF(H42="YES", 7, IF(H42="NO", 0)))</f>
        <v xml:space="preserve"> </v>
      </c>
      <c r="J42" s="18" t="str">
        <f>IF(B42='Table Lists'!$B$2," ",IF(B42='Table Lists'!$I$3,'Table Lists'!$J$3,IF(B42='Table Lists'!$I$4,'Table Lists'!$J$4,IF(B42='Table Lists'!$I$5,'Table Lists'!$J$5,IF(B42='Table Lists'!$I$5,'Table Lists'!$J$5, IF(B42='Table Lists'!$I$6, 'Table Lists'!$J$6, IF(B42='Table Lists'!$I$7,'Table Lists'!$J$7,IF(B42='Table Lists'!$I$8,'Table Lists'!$J$8,IF(B42='Table Lists'!$I$9,'Table Lists'!$J$9,IF(B42='Table Lists'!$I$10,'Table Lists'!$J$10,IF(B42='Table Lists'!$I$11,'Table Lists'!$J$11,IF(B42='Table Lists'!$I$12,'Table Lists'!$J$12, IF(B42='Table Lists'!$I$13, 'Table Lists'!$J$13, IF(B42='Table Lists'!$I$14, 'Table Lists'!$J$14))))))))))))))</f>
        <v xml:space="preserve"> </v>
      </c>
      <c r="K42" s="78" t="str">
        <f>IF(B42='Table Lists'!$I$2, " ", 'Light Duty Vehicles (2)'!J42/100)</f>
        <v xml:space="preserve"> </v>
      </c>
      <c r="L42" s="31" t="str">
        <f>IF(B42='Table Lists'!$B$2, " ", IF($M$1-G42&gt;20,15%,0%))</f>
        <v xml:space="preserve"> </v>
      </c>
      <c r="M42" s="18" t="str">
        <f>IF(B42='Table Lists'!$B$2, " ", J42-(J42*L42)+I42)</f>
        <v xml:space="preserve"> </v>
      </c>
    </row>
    <row r="43" spans="1:13" ht="19.5" customHeight="1" x14ac:dyDescent="0.25">
      <c r="I43" s="20"/>
      <c r="J43" s="20"/>
      <c r="K43" s="20"/>
      <c r="L43" s="20"/>
      <c r="M43" s="20"/>
    </row>
    <row r="44" spans="1:13" ht="19.5" customHeight="1" x14ac:dyDescent="0.25">
      <c r="I44" s="20"/>
      <c r="J44" s="20"/>
      <c r="K44" s="20"/>
      <c r="L44" s="20"/>
      <c r="M44" s="20"/>
    </row>
    <row r="45" spans="1:13" ht="19.5" customHeight="1" x14ac:dyDescent="0.25">
      <c r="I45" s="20"/>
      <c r="J45" s="20"/>
      <c r="K45" s="20"/>
      <c r="L45" s="20"/>
      <c r="M45" s="20"/>
    </row>
    <row r="46" spans="1:13" ht="19.5" customHeight="1" x14ac:dyDescent="0.25">
      <c r="I46" s="20"/>
      <c r="J46" s="20"/>
      <c r="K46" s="20"/>
      <c r="L46" s="20"/>
      <c r="M46" s="20"/>
    </row>
    <row r="47" spans="1:13" ht="19.5" customHeight="1" x14ac:dyDescent="0.25">
      <c r="I47" s="20"/>
      <c r="J47" s="20"/>
      <c r="K47" s="20"/>
      <c r="L47" s="20"/>
      <c r="M47" s="20"/>
    </row>
    <row r="48" spans="1:13" ht="19.5" customHeight="1" x14ac:dyDescent="0.25">
      <c r="I48" s="20"/>
      <c r="J48" s="20"/>
      <c r="K48" s="20"/>
      <c r="L48" s="20"/>
      <c r="M48" s="20"/>
    </row>
    <row r="49" spans="9:13" ht="19.5" customHeight="1" x14ac:dyDescent="0.25">
      <c r="I49" s="20"/>
      <c r="J49" s="20"/>
      <c r="K49" s="20"/>
      <c r="L49" s="20"/>
      <c r="M49" s="20"/>
    </row>
    <row r="50" spans="9:13" ht="19.5" customHeight="1" x14ac:dyDescent="0.25">
      <c r="I50" s="20"/>
      <c r="J50" s="20"/>
      <c r="K50" s="20"/>
      <c r="L50" s="20"/>
      <c r="M50" s="20"/>
    </row>
    <row r="51" spans="9:13" ht="19.5" customHeight="1" x14ac:dyDescent="0.25">
      <c r="I51" s="20"/>
      <c r="J51" s="20"/>
      <c r="K51" s="20"/>
      <c r="L51" s="20"/>
      <c r="M51" s="20"/>
    </row>
    <row r="52" spans="9:13" ht="19.5" customHeight="1" x14ac:dyDescent="0.25">
      <c r="I52" s="20"/>
      <c r="J52" s="20"/>
      <c r="K52" s="20"/>
      <c r="L52" s="20"/>
      <c r="M52" s="20"/>
    </row>
    <row r="53" spans="9:13" ht="19.5" customHeight="1" x14ac:dyDescent="0.25">
      <c r="I53" s="20"/>
      <c r="J53" s="20"/>
      <c r="K53" s="20"/>
      <c r="L53" s="20"/>
      <c r="M53" s="20"/>
    </row>
    <row r="54" spans="9:13" ht="19.5" customHeight="1" x14ac:dyDescent="0.25">
      <c r="I54" s="20"/>
      <c r="J54" s="20"/>
      <c r="K54" s="20"/>
      <c r="L54" s="20"/>
      <c r="M54" s="20"/>
    </row>
    <row r="55" spans="9:13" ht="19.5" customHeight="1" x14ac:dyDescent="0.25">
      <c r="I55" s="20"/>
      <c r="J55" s="20"/>
      <c r="K55" s="20"/>
      <c r="L55" s="20"/>
      <c r="M55" s="20"/>
    </row>
    <row r="56" spans="9:13" ht="19.5" customHeight="1" x14ac:dyDescent="0.25">
      <c r="I56" s="20"/>
      <c r="J56" s="20"/>
      <c r="K56" s="20"/>
      <c r="L56" s="20"/>
      <c r="M56" s="20"/>
    </row>
    <row r="57" spans="9:13" ht="19.5" customHeight="1" x14ac:dyDescent="0.25">
      <c r="I57" s="20"/>
      <c r="J57" s="20"/>
      <c r="K57" s="20"/>
      <c r="L57" s="20"/>
      <c r="M57" s="20"/>
    </row>
    <row r="58" spans="9:13" ht="19.5" customHeight="1" x14ac:dyDescent="0.25">
      <c r="I58" s="20"/>
      <c r="J58" s="20"/>
      <c r="K58" s="20"/>
      <c r="L58" s="20"/>
      <c r="M58" s="20"/>
    </row>
    <row r="59" spans="9:13" ht="19.5" customHeight="1" x14ac:dyDescent="0.25">
      <c r="I59" s="20"/>
      <c r="J59" s="20"/>
      <c r="K59" s="20"/>
      <c r="L59" s="20"/>
      <c r="M59" s="20"/>
    </row>
    <row r="60" spans="9:13" ht="19.5" customHeight="1" x14ac:dyDescent="0.25">
      <c r="I60" s="20"/>
      <c r="J60" s="20"/>
      <c r="K60" s="20"/>
      <c r="L60" s="20"/>
      <c r="M60" s="20"/>
    </row>
    <row r="61" spans="9:13" ht="19.5" customHeight="1" x14ac:dyDescent="0.25">
      <c r="I61" s="20"/>
      <c r="J61" s="20"/>
      <c r="K61" s="20"/>
      <c r="L61" s="20"/>
      <c r="M61" s="20"/>
    </row>
    <row r="62" spans="9:13" ht="19.5" customHeight="1" x14ac:dyDescent="0.25">
      <c r="I62" s="20"/>
      <c r="J62" s="20"/>
      <c r="K62" s="20"/>
      <c r="L62" s="20"/>
      <c r="M62" s="20"/>
    </row>
    <row r="63" spans="9:13" ht="19.5" customHeight="1" x14ac:dyDescent="0.25">
      <c r="I63" s="20"/>
      <c r="J63" s="20"/>
      <c r="K63" s="20"/>
      <c r="L63" s="20"/>
      <c r="M63" s="20"/>
    </row>
    <row r="64" spans="9:13" ht="19.5" customHeight="1" x14ac:dyDescent="0.25">
      <c r="I64" s="20"/>
      <c r="J64" s="20"/>
      <c r="K64" s="20"/>
      <c r="L64" s="20"/>
      <c r="M64" s="20"/>
    </row>
    <row r="65" spans="9:13" ht="19.5" customHeight="1" x14ac:dyDescent="0.25">
      <c r="I65" s="20"/>
      <c r="J65" s="20"/>
      <c r="K65" s="20"/>
      <c r="L65" s="20"/>
      <c r="M65" s="20"/>
    </row>
    <row r="66" spans="9:13" ht="19.5" customHeight="1" x14ac:dyDescent="0.25">
      <c r="I66" s="20"/>
      <c r="J66" s="20"/>
      <c r="K66" s="20"/>
      <c r="L66" s="20"/>
      <c r="M66" s="20"/>
    </row>
    <row r="67" spans="9:13" ht="19.5" customHeight="1" x14ac:dyDescent="0.25">
      <c r="I67" s="20"/>
      <c r="J67" s="20"/>
      <c r="K67" s="20"/>
      <c r="L67" s="20"/>
      <c r="M67" s="20"/>
    </row>
    <row r="68" spans="9:13" ht="19.5" customHeight="1" x14ac:dyDescent="0.25">
      <c r="I68" s="20"/>
      <c r="J68" s="20"/>
      <c r="K68" s="20"/>
      <c r="L68" s="20"/>
      <c r="M68" s="20"/>
    </row>
    <row r="69" spans="9:13" ht="19.5" customHeight="1" x14ac:dyDescent="0.25">
      <c r="I69" s="20"/>
      <c r="J69" s="20"/>
      <c r="K69" s="20"/>
      <c r="L69" s="20"/>
      <c r="M69" s="20"/>
    </row>
    <row r="70" spans="9:13" ht="19.5" customHeight="1" x14ac:dyDescent="0.25">
      <c r="I70" s="20"/>
      <c r="J70" s="20"/>
      <c r="K70" s="20"/>
      <c r="L70" s="20"/>
      <c r="M70" s="20"/>
    </row>
    <row r="71" spans="9:13" ht="19.5" customHeight="1" x14ac:dyDescent="0.25">
      <c r="I71" s="20"/>
      <c r="J71" s="20"/>
      <c r="K71" s="20"/>
      <c r="L71" s="20"/>
      <c r="M71" s="20"/>
    </row>
    <row r="72" spans="9:13" ht="19.5" customHeight="1" x14ac:dyDescent="0.25">
      <c r="I72" s="20"/>
      <c r="J72" s="20"/>
      <c r="K72" s="20"/>
      <c r="L72" s="20"/>
      <c r="M72" s="20"/>
    </row>
    <row r="73" spans="9:13" ht="19.5" customHeight="1" x14ac:dyDescent="0.25">
      <c r="I73" s="20"/>
      <c r="J73" s="20"/>
      <c r="K73" s="20"/>
      <c r="L73" s="20"/>
      <c r="M73" s="20"/>
    </row>
    <row r="74" spans="9:13" ht="19.5" customHeight="1" x14ac:dyDescent="0.25">
      <c r="I74" s="20"/>
      <c r="J74" s="20"/>
      <c r="K74" s="20"/>
      <c r="L74" s="20"/>
      <c r="M74" s="20"/>
    </row>
    <row r="75" spans="9:13" ht="19.5" customHeight="1" x14ac:dyDescent="0.25">
      <c r="I75" s="20"/>
      <c r="J75" s="20"/>
      <c r="K75" s="20"/>
      <c r="L75" s="20"/>
      <c r="M75" s="20"/>
    </row>
    <row r="76" spans="9:13" ht="19.5" customHeight="1" x14ac:dyDescent="0.25">
      <c r="I76" s="20"/>
      <c r="J76" s="20"/>
      <c r="K76" s="20"/>
      <c r="L76" s="20"/>
      <c r="M76" s="20"/>
    </row>
    <row r="77" spans="9:13" ht="19.5" customHeight="1" x14ac:dyDescent="0.25">
      <c r="I77" s="20"/>
      <c r="J77" s="20"/>
      <c r="K77" s="20"/>
      <c r="L77" s="20"/>
      <c r="M77" s="20"/>
    </row>
    <row r="78" spans="9:13" ht="19.5" customHeight="1" x14ac:dyDescent="0.25">
      <c r="I78" s="20"/>
      <c r="J78" s="20"/>
      <c r="K78" s="20"/>
      <c r="L78" s="20"/>
      <c r="M78" s="20"/>
    </row>
    <row r="79" spans="9:13" ht="19.5" customHeight="1" x14ac:dyDescent="0.25">
      <c r="I79" s="20"/>
      <c r="J79" s="20"/>
      <c r="K79" s="20"/>
      <c r="L79" s="20"/>
      <c r="M79" s="20"/>
    </row>
    <row r="80" spans="9:13" ht="19.5" customHeight="1" x14ac:dyDescent="0.25">
      <c r="I80" s="20"/>
      <c r="J80" s="20"/>
      <c r="K80" s="20"/>
      <c r="L80" s="20"/>
      <c r="M80" s="20"/>
    </row>
    <row r="81" spans="9:13" ht="19.5" customHeight="1" x14ac:dyDescent="0.25">
      <c r="I81" s="20"/>
      <c r="J81" s="20"/>
      <c r="K81" s="20"/>
      <c r="L81" s="20"/>
      <c r="M81" s="20"/>
    </row>
    <row r="82" spans="9:13" ht="19.5" customHeight="1" x14ac:dyDescent="0.25">
      <c r="I82" s="20"/>
      <c r="J82" s="20"/>
      <c r="K82" s="20"/>
      <c r="L82" s="20"/>
      <c r="M82" s="20"/>
    </row>
    <row r="83" spans="9:13" ht="19.5" customHeight="1" x14ac:dyDescent="0.25">
      <c r="I83" s="20"/>
      <c r="J83" s="20"/>
      <c r="K83" s="20"/>
      <c r="L83" s="20"/>
      <c r="M83" s="20"/>
    </row>
    <row r="84" spans="9:13" ht="19.5" customHeight="1" x14ac:dyDescent="0.25">
      <c r="I84" s="20"/>
      <c r="J84" s="20"/>
      <c r="K84" s="20"/>
      <c r="L84" s="20"/>
      <c r="M84" s="20"/>
    </row>
    <row r="85" spans="9:13" ht="19.5" customHeight="1" x14ac:dyDescent="0.25">
      <c r="I85" s="20"/>
      <c r="J85" s="20"/>
      <c r="K85" s="20"/>
      <c r="L85" s="20"/>
      <c r="M85" s="20"/>
    </row>
    <row r="86" spans="9:13" ht="19.5" customHeight="1" x14ac:dyDescent="0.25">
      <c r="I86" s="20"/>
      <c r="J86" s="20"/>
      <c r="K86" s="20"/>
      <c r="L86" s="20"/>
      <c r="M86" s="20"/>
    </row>
    <row r="87" spans="9:13" ht="19.5" customHeight="1" x14ac:dyDescent="0.25">
      <c r="I87" s="20"/>
      <c r="J87" s="20"/>
      <c r="K87" s="20"/>
      <c r="L87" s="20"/>
      <c r="M87" s="20"/>
    </row>
    <row r="88" spans="9:13" ht="19.5" customHeight="1" x14ac:dyDescent="0.25">
      <c r="I88" s="20"/>
      <c r="J88" s="20"/>
      <c r="K88" s="20"/>
      <c r="L88" s="20"/>
      <c r="M88" s="20"/>
    </row>
    <row r="89" spans="9:13" ht="19.5" customHeight="1" x14ac:dyDescent="0.25">
      <c r="I89" s="20"/>
      <c r="J89" s="20"/>
      <c r="K89" s="20"/>
      <c r="L89" s="20"/>
      <c r="M89" s="20"/>
    </row>
    <row r="90" spans="9:13" ht="19.5" customHeight="1" x14ac:dyDescent="0.25">
      <c r="I90" s="20"/>
      <c r="J90" s="20"/>
      <c r="K90" s="20"/>
      <c r="L90" s="20"/>
      <c r="M90" s="20"/>
    </row>
    <row r="91" spans="9:13" ht="19.5" customHeight="1" x14ac:dyDescent="0.25">
      <c r="I91" s="20"/>
      <c r="J91" s="20"/>
      <c r="K91" s="20"/>
      <c r="L91" s="20"/>
      <c r="M91" s="20"/>
    </row>
    <row r="92" spans="9:13" ht="19.5" customHeight="1" x14ac:dyDescent="0.25">
      <c r="I92" s="20"/>
      <c r="J92" s="20"/>
      <c r="K92" s="20"/>
      <c r="L92" s="20"/>
      <c r="M92" s="20"/>
    </row>
    <row r="93" spans="9:13" ht="19.5" customHeight="1" x14ac:dyDescent="0.25">
      <c r="I93" s="20"/>
      <c r="J93" s="20"/>
      <c r="K93" s="20"/>
      <c r="L93" s="20"/>
      <c r="M93" s="20"/>
    </row>
    <row r="94" spans="9:13" ht="19.5" customHeight="1" x14ac:dyDescent="0.25">
      <c r="I94" s="20"/>
      <c r="J94" s="20"/>
      <c r="K94" s="20"/>
      <c r="L94" s="20"/>
      <c r="M94" s="20"/>
    </row>
    <row r="95" spans="9:13" ht="19.5" customHeight="1" x14ac:dyDescent="0.25">
      <c r="I95" s="20"/>
      <c r="J95" s="20"/>
      <c r="K95" s="20"/>
      <c r="L95" s="20"/>
      <c r="M95" s="20"/>
    </row>
    <row r="96" spans="9:13" ht="19.5" customHeight="1" x14ac:dyDescent="0.25">
      <c r="I96" s="20"/>
      <c r="J96" s="20"/>
      <c r="K96" s="20"/>
      <c r="L96" s="20"/>
      <c r="M96" s="20"/>
    </row>
    <row r="97" spans="9:13" ht="19.5" customHeight="1" x14ac:dyDescent="0.25">
      <c r="I97" s="20"/>
      <c r="J97" s="20"/>
      <c r="K97" s="20"/>
      <c r="L97" s="20"/>
      <c r="M97" s="20"/>
    </row>
    <row r="98" spans="9:13" ht="19.5" customHeight="1" x14ac:dyDescent="0.25">
      <c r="I98" s="20"/>
      <c r="J98" s="20"/>
      <c r="K98" s="20"/>
      <c r="L98" s="20"/>
      <c r="M98" s="20"/>
    </row>
    <row r="99" spans="9:13" ht="19.5" customHeight="1" x14ac:dyDescent="0.25">
      <c r="I99" s="20"/>
      <c r="J99" s="20"/>
      <c r="K99" s="20"/>
      <c r="L99" s="20"/>
      <c r="M99" s="20"/>
    </row>
    <row r="100" spans="9:13" ht="19.5" customHeight="1" x14ac:dyDescent="0.25">
      <c r="I100" s="20"/>
      <c r="J100" s="20"/>
      <c r="K100" s="20"/>
      <c r="L100" s="20"/>
      <c r="M100" s="20"/>
    </row>
    <row r="101" spans="9:13" ht="19.5" customHeight="1" x14ac:dyDescent="0.25">
      <c r="I101" s="20"/>
      <c r="J101" s="20"/>
      <c r="K101" s="20"/>
      <c r="L101" s="20"/>
      <c r="M101" s="20"/>
    </row>
    <row r="102" spans="9:13" ht="19.5" customHeight="1" x14ac:dyDescent="0.25">
      <c r="I102" s="20"/>
      <c r="J102" s="20"/>
      <c r="K102" s="20"/>
      <c r="L102" s="20"/>
      <c r="M102" s="20"/>
    </row>
    <row r="103" spans="9:13" ht="19.5" customHeight="1" x14ac:dyDescent="0.25">
      <c r="I103" s="20"/>
      <c r="J103" s="20"/>
      <c r="K103" s="20"/>
      <c r="L103" s="20"/>
      <c r="M103" s="20"/>
    </row>
    <row r="104" spans="9:13" ht="19.5" customHeight="1" x14ac:dyDescent="0.25">
      <c r="I104" s="20"/>
      <c r="J104" s="20"/>
      <c r="K104" s="20"/>
      <c r="L104" s="20"/>
      <c r="M104" s="20"/>
    </row>
    <row r="105" spans="9:13" ht="19.5" customHeight="1" x14ac:dyDescent="0.25">
      <c r="I105" s="20"/>
      <c r="J105" s="20"/>
      <c r="K105" s="20"/>
      <c r="L105" s="20"/>
      <c r="M105" s="20"/>
    </row>
    <row r="106" spans="9:13" ht="19.5" customHeight="1" x14ac:dyDescent="0.25">
      <c r="I106" s="20"/>
      <c r="J106" s="20"/>
      <c r="K106" s="20"/>
      <c r="L106" s="20"/>
      <c r="M106" s="20"/>
    </row>
    <row r="107" spans="9:13" ht="19.5" customHeight="1" x14ac:dyDescent="0.25">
      <c r="I107" s="20"/>
      <c r="J107" s="20"/>
      <c r="K107" s="20"/>
      <c r="L107" s="20"/>
      <c r="M107" s="20"/>
    </row>
    <row r="108" spans="9:13" ht="19.5" customHeight="1" x14ac:dyDescent="0.25">
      <c r="I108" s="20"/>
      <c r="J108" s="20"/>
      <c r="K108" s="20"/>
      <c r="L108" s="20"/>
      <c r="M108" s="20"/>
    </row>
    <row r="109" spans="9:13" ht="19.5" customHeight="1" x14ac:dyDescent="0.25">
      <c r="I109" s="20"/>
      <c r="J109" s="20"/>
      <c r="K109" s="20"/>
      <c r="L109" s="20"/>
      <c r="M109" s="20"/>
    </row>
    <row r="110" spans="9:13" ht="19.5" customHeight="1" x14ac:dyDescent="0.25">
      <c r="I110" s="20"/>
      <c r="J110" s="20"/>
      <c r="K110" s="20"/>
      <c r="L110" s="20"/>
      <c r="M110" s="20"/>
    </row>
    <row r="111" spans="9:13" ht="19.5" customHeight="1" x14ac:dyDescent="0.25">
      <c r="I111" s="20"/>
      <c r="J111" s="20"/>
      <c r="K111" s="20"/>
      <c r="L111" s="20"/>
      <c r="M111" s="20"/>
    </row>
    <row r="112" spans="9:13" ht="19.5" customHeight="1" x14ac:dyDescent="0.25">
      <c r="I112" s="20"/>
      <c r="J112" s="20"/>
      <c r="K112" s="20"/>
      <c r="L112" s="20"/>
      <c r="M112" s="20"/>
    </row>
    <row r="113" spans="9:13" ht="19.5" customHeight="1" x14ac:dyDescent="0.25">
      <c r="I113" s="20"/>
      <c r="J113" s="20"/>
      <c r="K113" s="20"/>
      <c r="L113" s="20"/>
      <c r="M113" s="20"/>
    </row>
    <row r="114" spans="9:13" ht="19.5" customHeight="1" x14ac:dyDescent="0.25">
      <c r="I114" s="20"/>
      <c r="J114" s="20"/>
      <c r="K114" s="20"/>
      <c r="L114" s="20"/>
      <c r="M114" s="20"/>
    </row>
    <row r="115" spans="9:13" ht="19.5" customHeight="1" x14ac:dyDescent="0.25">
      <c r="I115" s="20"/>
      <c r="J115" s="20"/>
      <c r="K115" s="20"/>
      <c r="L115" s="20"/>
      <c r="M115" s="20"/>
    </row>
    <row r="116" spans="9:13" ht="19.5" customHeight="1" x14ac:dyDescent="0.25">
      <c r="I116" s="20"/>
      <c r="J116" s="20"/>
      <c r="K116" s="20"/>
      <c r="L116" s="20"/>
      <c r="M116" s="20"/>
    </row>
    <row r="117" spans="9:13" ht="19.5" customHeight="1" x14ac:dyDescent="0.25">
      <c r="I117" s="20"/>
      <c r="J117" s="20"/>
      <c r="K117" s="20"/>
      <c r="L117" s="20"/>
      <c r="M117" s="20"/>
    </row>
    <row r="118" spans="9:13" ht="19.5" customHeight="1" x14ac:dyDescent="0.25">
      <c r="I118" s="20"/>
      <c r="J118" s="20"/>
      <c r="K118" s="20"/>
      <c r="L118" s="20"/>
      <c r="M118" s="20"/>
    </row>
    <row r="119" spans="9:13" ht="19.5" customHeight="1" x14ac:dyDescent="0.25">
      <c r="I119" s="20"/>
      <c r="J119" s="20"/>
      <c r="K119" s="20"/>
      <c r="L119" s="20"/>
      <c r="M119" s="20"/>
    </row>
    <row r="120" spans="9:13" ht="19.5" customHeight="1" x14ac:dyDescent="0.25">
      <c r="I120" s="20"/>
      <c r="J120" s="20"/>
      <c r="K120" s="20"/>
      <c r="L120" s="20"/>
      <c r="M120" s="20"/>
    </row>
    <row r="121" spans="9:13" ht="19.5" customHeight="1" x14ac:dyDescent="0.25">
      <c r="I121" s="20"/>
      <c r="J121" s="20"/>
      <c r="K121" s="20"/>
      <c r="L121" s="20"/>
      <c r="M121" s="20"/>
    </row>
    <row r="122" spans="9:13" ht="19.5" customHeight="1" x14ac:dyDescent="0.25">
      <c r="I122" s="20"/>
      <c r="J122" s="20"/>
      <c r="K122" s="20"/>
      <c r="L122" s="20"/>
      <c r="M122" s="20"/>
    </row>
    <row r="123" spans="9:13" ht="19.5" customHeight="1" x14ac:dyDescent="0.25">
      <c r="I123" s="20"/>
      <c r="J123" s="20"/>
      <c r="K123" s="20"/>
      <c r="L123" s="20"/>
      <c r="M123" s="20"/>
    </row>
    <row r="124" spans="9:13" ht="19.5" customHeight="1" x14ac:dyDescent="0.25">
      <c r="I124" s="20"/>
      <c r="J124" s="20"/>
      <c r="K124" s="20"/>
      <c r="L124" s="20"/>
      <c r="M124" s="20"/>
    </row>
    <row r="125" spans="9:13" ht="19.5" customHeight="1" x14ac:dyDescent="0.25">
      <c r="I125" s="20"/>
      <c r="J125" s="20"/>
      <c r="K125" s="20"/>
      <c r="L125" s="20"/>
      <c r="M125" s="20"/>
    </row>
    <row r="126" spans="9:13" ht="19.5" customHeight="1" x14ac:dyDescent="0.25">
      <c r="I126" s="20"/>
      <c r="J126" s="20"/>
      <c r="K126" s="20"/>
      <c r="L126" s="20"/>
      <c r="M126" s="20"/>
    </row>
    <row r="127" spans="9:13" ht="19.5" customHeight="1" x14ac:dyDescent="0.25">
      <c r="I127" s="20"/>
      <c r="J127" s="20"/>
      <c r="K127" s="20"/>
      <c r="L127" s="20"/>
      <c r="M127" s="20"/>
    </row>
    <row r="128" spans="9:13" ht="19.5" customHeight="1" x14ac:dyDescent="0.25">
      <c r="I128" s="20"/>
      <c r="J128" s="20"/>
      <c r="K128" s="20"/>
      <c r="L128" s="20"/>
      <c r="M128" s="20"/>
    </row>
    <row r="129" spans="9:13" ht="19.5" customHeight="1" x14ac:dyDescent="0.25">
      <c r="I129" s="20"/>
      <c r="J129" s="20"/>
      <c r="K129" s="20"/>
      <c r="L129" s="20"/>
      <c r="M129" s="20"/>
    </row>
    <row r="130" spans="9:13" ht="19.5" customHeight="1" x14ac:dyDescent="0.25">
      <c r="I130" s="20"/>
      <c r="J130" s="20"/>
      <c r="K130" s="20"/>
      <c r="L130" s="20"/>
      <c r="M130" s="20"/>
    </row>
    <row r="131" spans="9:13" ht="19.5" customHeight="1" x14ac:dyDescent="0.25">
      <c r="I131" s="20"/>
      <c r="J131" s="20"/>
      <c r="K131" s="20"/>
      <c r="L131" s="20"/>
      <c r="M131" s="20"/>
    </row>
    <row r="132" spans="9:13" ht="19.5" customHeight="1" x14ac:dyDescent="0.25">
      <c r="I132" s="20"/>
      <c r="J132" s="20"/>
      <c r="K132" s="20"/>
      <c r="L132" s="20"/>
      <c r="M132" s="20"/>
    </row>
    <row r="133" spans="9:13" ht="19.5" customHeight="1" x14ac:dyDescent="0.25">
      <c r="I133" s="20"/>
      <c r="J133" s="20"/>
      <c r="K133" s="20"/>
      <c r="L133" s="20"/>
      <c r="M133" s="20"/>
    </row>
    <row r="134" spans="9:13" ht="19.5" customHeight="1" x14ac:dyDescent="0.25">
      <c r="I134" s="20"/>
      <c r="J134" s="20"/>
      <c r="K134" s="20"/>
      <c r="L134" s="20"/>
      <c r="M134" s="20"/>
    </row>
    <row r="135" spans="9:13" ht="19.5" customHeight="1" x14ac:dyDescent="0.25">
      <c r="I135" s="20"/>
      <c r="J135" s="20"/>
      <c r="K135" s="20"/>
      <c r="L135" s="20"/>
      <c r="M135" s="20"/>
    </row>
    <row r="136" spans="9:13" ht="19.5" customHeight="1" x14ac:dyDescent="0.25">
      <c r="I136" s="20"/>
      <c r="J136" s="20"/>
      <c r="K136" s="20"/>
      <c r="L136" s="20"/>
      <c r="M136" s="20"/>
    </row>
    <row r="137" spans="9:13" ht="19.5" customHeight="1" x14ac:dyDescent="0.25">
      <c r="I137" s="20"/>
      <c r="J137" s="20"/>
      <c r="K137" s="20"/>
      <c r="L137" s="20"/>
      <c r="M137" s="20"/>
    </row>
    <row r="138" spans="9:13" ht="19.5" customHeight="1" x14ac:dyDescent="0.25">
      <c r="I138" s="20"/>
      <c r="J138" s="20"/>
      <c r="K138" s="20"/>
      <c r="L138" s="20"/>
      <c r="M138" s="20"/>
    </row>
    <row r="139" spans="9:13" ht="19.5" customHeight="1" x14ac:dyDescent="0.25">
      <c r="I139" s="20"/>
      <c r="J139" s="20"/>
      <c r="K139" s="20"/>
      <c r="L139" s="20"/>
      <c r="M139" s="20"/>
    </row>
    <row r="140" spans="9:13" ht="19.5" customHeight="1" x14ac:dyDescent="0.25">
      <c r="I140" s="20"/>
      <c r="J140" s="20"/>
      <c r="K140" s="20"/>
      <c r="L140" s="20"/>
      <c r="M140" s="20"/>
    </row>
    <row r="141" spans="9:13" ht="19.5" customHeight="1" x14ac:dyDescent="0.25">
      <c r="I141" s="20"/>
      <c r="J141" s="20"/>
      <c r="K141" s="20"/>
      <c r="L141" s="20"/>
      <c r="M141" s="20"/>
    </row>
    <row r="142" spans="9:13" ht="19.5" customHeight="1" x14ac:dyDescent="0.25">
      <c r="I142" s="20"/>
      <c r="J142" s="20"/>
      <c r="K142" s="20"/>
      <c r="L142" s="20"/>
      <c r="M142" s="20"/>
    </row>
    <row r="143" spans="9:13" ht="19.5" customHeight="1" x14ac:dyDescent="0.25">
      <c r="I143" s="20"/>
      <c r="J143" s="20"/>
      <c r="K143" s="20"/>
      <c r="L143" s="20"/>
      <c r="M143" s="20"/>
    </row>
    <row r="144" spans="9:13" ht="19.5" customHeight="1" x14ac:dyDescent="0.25">
      <c r="I144" s="20"/>
      <c r="J144" s="20"/>
      <c r="K144" s="20"/>
      <c r="L144" s="20"/>
      <c r="M144" s="20"/>
    </row>
    <row r="145" spans="9:13" ht="19.5" customHeight="1" x14ac:dyDescent="0.25">
      <c r="I145" s="20"/>
      <c r="J145" s="20"/>
      <c r="K145" s="20"/>
      <c r="L145" s="20"/>
      <c r="M145" s="20"/>
    </row>
    <row r="146" spans="9:13" ht="19.5" customHeight="1" x14ac:dyDescent="0.25">
      <c r="I146" s="20"/>
      <c r="J146" s="20"/>
      <c r="K146" s="20"/>
      <c r="L146" s="20"/>
      <c r="M146" s="20"/>
    </row>
    <row r="147" spans="9:13" ht="19.5" customHeight="1" x14ac:dyDescent="0.25">
      <c r="I147" s="20"/>
      <c r="J147" s="20"/>
      <c r="K147" s="20"/>
      <c r="L147" s="20"/>
      <c r="M147" s="20"/>
    </row>
    <row r="148" spans="9:13" ht="19.5" customHeight="1" x14ac:dyDescent="0.25">
      <c r="I148" s="20"/>
      <c r="J148" s="20"/>
      <c r="K148" s="20"/>
      <c r="L148" s="20"/>
      <c r="M148" s="20"/>
    </row>
    <row r="149" spans="9:13" ht="19.5" customHeight="1" x14ac:dyDescent="0.25">
      <c r="I149" s="20"/>
      <c r="J149" s="20"/>
      <c r="K149" s="20"/>
      <c r="L149" s="20"/>
      <c r="M149" s="20"/>
    </row>
    <row r="150" spans="9:13" ht="19.5" customHeight="1" x14ac:dyDescent="0.25">
      <c r="I150" s="20"/>
      <c r="J150" s="20"/>
      <c r="K150" s="20"/>
      <c r="L150" s="20"/>
      <c r="M150" s="20"/>
    </row>
    <row r="151" spans="9:13" ht="19.5" customHeight="1" x14ac:dyDescent="0.25">
      <c r="I151" s="20"/>
      <c r="J151" s="20"/>
      <c r="K151" s="20"/>
      <c r="L151" s="20"/>
      <c r="M151" s="20"/>
    </row>
    <row r="152" spans="9:13" ht="19.5" customHeight="1" x14ac:dyDescent="0.25">
      <c r="I152" s="20"/>
      <c r="J152" s="20"/>
      <c r="K152" s="20"/>
      <c r="L152" s="20"/>
      <c r="M152" s="20"/>
    </row>
    <row r="153" spans="9:13" ht="19.5" customHeight="1" x14ac:dyDescent="0.25">
      <c r="I153" s="20"/>
      <c r="J153" s="20"/>
      <c r="K153" s="20"/>
      <c r="L153" s="20"/>
      <c r="M153" s="20"/>
    </row>
    <row r="154" spans="9:13" ht="19.5" customHeight="1" x14ac:dyDescent="0.25">
      <c r="I154" s="20"/>
      <c r="J154" s="20"/>
      <c r="K154" s="20"/>
      <c r="L154" s="20"/>
      <c r="M154" s="20"/>
    </row>
    <row r="155" spans="9:13" ht="19.5" customHeight="1" x14ac:dyDescent="0.25">
      <c r="I155" s="20"/>
      <c r="J155" s="20"/>
      <c r="K155" s="20"/>
      <c r="L155" s="20"/>
      <c r="M155" s="20"/>
    </row>
    <row r="156" spans="9:13" ht="19.5" customHeight="1" x14ac:dyDescent="0.25">
      <c r="I156" s="20"/>
      <c r="J156" s="20"/>
      <c r="K156" s="20"/>
      <c r="L156" s="20"/>
      <c r="M156" s="20"/>
    </row>
    <row r="157" spans="9:13" ht="19.5" customHeight="1" x14ac:dyDescent="0.25">
      <c r="I157" s="20"/>
      <c r="J157" s="20"/>
      <c r="K157" s="20"/>
      <c r="L157" s="20"/>
      <c r="M157" s="20"/>
    </row>
    <row r="158" spans="9:13" ht="19.5" customHeight="1" x14ac:dyDescent="0.25">
      <c r="I158" s="20"/>
      <c r="J158" s="20"/>
      <c r="K158" s="20"/>
      <c r="L158" s="20"/>
      <c r="M158" s="20"/>
    </row>
    <row r="159" spans="9:13" ht="19.5" customHeight="1" x14ac:dyDescent="0.25">
      <c r="I159" s="20"/>
      <c r="J159" s="20"/>
      <c r="K159" s="20"/>
      <c r="L159" s="20"/>
      <c r="M159" s="20"/>
    </row>
    <row r="160" spans="9:13" ht="19.5" customHeight="1" x14ac:dyDescent="0.25">
      <c r="I160" s="20"/>
      <c r="J160" s="20"/>
      <c r="K160" s="20"/>
      <c r="L160" s="20"/>
      <c r="M160" s="20"/>
    </row>
    <row r="161" spans="9:13" ht="19.5" customHeight="1" x14ac:dyDescent="0.25">
      <c r="I161" s="20"/>
      <c r="J161" s="20"/>
      <c r="K161" s="20"/>
      <c r="L161" s="20"/>
      <c r="M161" s="20"/>
    </row>
    <row r="162" spans="9:13" ht="19.5" customHeight="1" x14ac:dyDescent="0.25">
      <c r="I162" s="20"/>
      <c r="J162" s="20"/>
      <c r="K162" s="20"/>
      <c r="L162" s="20"/>
      <c r="M162" s="20"/>
    </row>
    <row r="163" spans="9:13" ht="19.5" customHeight="1" x14ac:dyDescent="0.25">
      <c r="I163" s="20"/>
      <c r="J163" s="20"/>
      <c r="K163" s="20"/>
      <c r="L163" s="20"/>
      <c r="M163" s="20"/>
    </row>
    <row r="164" spans="9:13" ht="19.5" customHeight="1" x14ac:dyDescent="0.25">
      <c r="I164" s="20"/>
      <c r="J164" s="20"/>
      <c r="K164" s="20"/>
      <c r="L164" s="20"/>
      <c r="M164" s="20"/>
    </row>
    <row r="165" spans="9:13" ht="19.5" customHeight="1" x14ac:dyDescent="0.25">
      <c r="I165" s="20"/>
      <c r="J165" s="20"/>
      <c r="K165" s="20"/>
      <c r="L165" s="20"/>
      <c r="M165" s="20"/>
    </row>
    <row r="166" spans="9:13" ht="19.5" customHeight="1" x14ac:dyDescent="0.25">
      <c r="I166" s="20"/>
      <c r="J166" s="20"/>
      <c r="K166" s="20"/>
      <c r="L166" s="20"/>
      <c r="M166" s="20"/>
    </row>
    <row r="167" spans="9:13" ht="19.5" customHeight="1" x14ac:dyDescent="0.25">
      <c r="I167" s="20"/>
      <c r="J167" s="20"/>
      <c r="K167" s="20"/>
      <c r="L167" s="20"/>
      <c r="M167" s="20"/>
    </row>
    <row r="168" spans="9:13" ht="19.5" customHeight="1" x14ac:dyDescent="0.25">
      <c r="I168" s="20"/>
      <c r="J168" s="20"/>
      <c r="K168" s="20"/>
      <c r="L168" s="20"/>
      <c r="M168" s="20"/>
    </row>
    <row r="169" spans="9:13" ht="19.5" customHeight="1" x14ac:dyDescent="0.25">
      <c r="I169" s="20"/>
      <c r="J169" s="20"/>
      <c r="K169" s="20"/>
      <c r="L169" s="20"/>
      <c r="M169" s="20"/>
    </row>
    <row r="170" spans="9:13" ht="19.5" customHeight="1" x14ac:dyDescent="0.25">
      <c r="I170" s="20"/>
      <c r="J170" s="20"/>
      <c r="K170" s="20"/>
      <c r="L170" s="20"/>
      <c r="M170" s="20"/>
    </row>
    <row r="171" spans="9:13" ht="19.5" customHeight="1" x14ac:dyDescent="0.25">
      <c r="I171" s="20"/>
      <c r="J171" s="20"/>
      <c r="K171" s="20"/>
      <c r="L171" s="20"/>
      <c r="M171" s="20"/>
    </row>
    <row r="172" spans="9:13" ht="19.5" customHeight="1" x14ac:dyDescent="0.25">
      <c r="I172" s="20"/>
      <c r="J172" s="20"/>
      <c r="K172" s="20"/>
      <c r="L172" s="20"/>
      <c r="M172" s="20"/>
    </row>
    <row r="173" spans="9:13" ht="19.5" customHeight="1" x14ac:dyDescent="0.25">
      <c r="I173" s="20"/>
      <c r="J173" s="20"/>
      <c r="K173" s="20"/>
      <c r="L173" s="20"/>
      <c r="M173" s="20"/>
    </row>
    <row r="174" spans="9:13" ht="19.5" customHeight="1" x14ac:dyDescent="0.25">
      <c r="I174" s="20"/>
      <c r="J174" s="20"/>
      <c r="K174" s="20"/>
      <c r="L174" s="20"/>
      <c r="M174" s="20"/>
    </row>
    <row r="175" spans="9:13" ht="19.5" customHeight="1" x14ac:dyDescent="0.25">
      <c r="I175" s="20"/>
      <c r="J175" s="20"/>
      <c r="K175" s="20"/>
      <c r="L175" s="20"/>
      <c r="M175" s="20"/>
    </row>
    <row r="176" spans="9:13" ht="19.5" customHeight="1" x14ac:dyDescent="0.25">
      <c r="I176" s="20"/>
      <c r="J176" s="20"/>
      <c r="K176" s="20"/>
      <c r="L176" s="20"/>
      <c r="M176" s="20"/>
    </row>
    <row r="177" spans="9:13" ht="19.5" customHeight="1" x14ac:dyDescent="0.25">
      <c r="I177" s="20"/>
      <c r="J177" s="20"/>
      <c r="K177" s="20"/>
      <c r="L177" s="20"/>
      <c r="M177" s="20"/>
    </row>
    <row r="178" spans="9:13" ht="19.5" customHeight="1" x14ac:dyDescent="0.25">
      <c r="I178" s="20"/>
      <c r="J178" s="20"/>
      <c r="K178" s="20"/>
      <c r="L178" s="20"/>
      <c r="M178" s="20"/>
    </row>
    <row r="179" spans="9:13" ht="19.5" customHeight="1" x14ac:dyDescent="0.25">
      <c r="I179" s="20"/>
      <c r="J179" s="20"/>
      <c r="K179" s="20"/>
      <c r="L179" s="20"/>
      <c r="M179" s="20"/>
    </row>
    <row r="180" spans="9:13" ht="19.5" customHeight="1" x14ac:dyDescent="0.25">
      <c r="I180" s="20"/>
      <c r="J180" s="20"/>
      <c r="K180" s="20"/>
      <c r="L180" s="20"/>
      <c r="M180" s="20"/>
    </row>
    <row r="181" spans="9:13" ht="19.5" customHeight="1" x14ac:dyDescent="0.25">
      <c r="I181" s="20"/>
      <c r="J181" s="20"/>
      <c r="K181" s="20"/>
      <c r="L181" s="20"/>
      <c r="M181" s="20"/>
    </row>
    <row r="182" spans="9:13" ht="19.5" customHeight="1" x14ac:dyDescent="0.25">
      <c r="I182" s="20"/>
      <c r="J182" s="20"/>
      <c r="K182" s="20"/>
      <c r="L182" s="20"/>
      <c r="M182" s="20"/>
    </row>
    <row r="183" spans="9:13" ht="19.5" customHeight="1" x14ac:dyDescent="0.25">
      <c r="I183" s="20"/>
      <c r="J183" s="20"/>
      <c r="K183" s="20"/>
      <c r="L183" s="20"/>
      <c r="M183" s="20"/>
    </row>
    <row r="184" spans="9:13" ht="19.5" customHeight="1" x14ac:dyDescent="0.25">
      <c r="I184" s="20"/>
      <c r="J184" s="20"/>
      <c r="K184" s="20"/>
      <c r="L184" s="20"/>
      <c r="M184" s="20"/>
    </row>
    <row r="185" spans="9:13" ht="19.5" customHeight="1" x14ac:dyDescent="0.25">
      <c r="I185" s="20"/>
      <c r="J185" s="20"/>
      <c r="K185" s="20"/>
      <c r="L185" s="20"/>
      <c r="M185" s="20"/>
    </row>
    <row r="186" spans="9:13" ht="19.5" customHeight="1" x14ac:dyDescent="0.25">
      <c r="I186" s="20"/>
      <c r="J186" s="20"/>
      <c r="K186" s="20"/>
      <c r="L186" s="20"/>
      <c r="M186" s="20"/>
    </row>
    <row r="187" spans="9:13" ht="19.5" customHeight="1" x14ac:dyDescent="0.25">
      <c r="I187" s="20"/>
      <c r="J187" s="20"/>
      <c r="K187" s="20"/>
      <c r="L187" s="20"/>
      <c r="M187" s="20"/>
    </row>
    <row r="188" spans="9:13" ht="19.5" customHeight="1" x14ac:dyDescent="0.25">
      <c r="I188" s="20"/>
      <c r="J188" s="20"/>
      <c r="K188" s="20"/>
      <c r="L188" s="20"/>
      <c r="M188" s="20"/>
    </row>
    <row r="189" spans="9:13" ht="19.5" customHeight="1" x14ac:dyDescent="0.25">
      <c r="I189" s="20"/>
      <c r="J189" s="20"/>
      <c r="K189" s="20"/>
      <c r="L189" s="20"/>
      <c r="M189" s="20"/>
    </row>
    <row r="190" spans="9:13" ht="19.5" customHeight="1" x14ac:dyDescent="0.25">
      <c r="I190" s="20"/>
      <c r="J190" s="20"/>
      <c r="K190" s="20"/>
      <c r="L190" s="20"/>
      <c r="M190" s="20"/>
    </row>
    <row r="191" spans="9:13" ht="19.5" customHeight="1" x14ac:dyDescent="0.25">
      <c r="I191" s="20"/>
      <c r="J191" s="20"/>
      <c r="K191" s="20"/>
      <c r="L191" s="20"/>
      <c r="M191" s="20"/>
    </row>
    <row r="192" spans="9:13" ht="19.5" customHeight="1" x14ac:dyDescent="0.25">
      <c r="I192" s="20"/>
      <c r="J192" s="20"/>
      <c r="K192" s="20"/>
      <c r="L192" s="20"/>
      <c r="M192" s="20"/>
    </row>
    <row r="193" spans="9:13" ht="19.5" customHeight="1" x14ac:dyDescent="0.25">
      <c r="I193" s="20"/>
      <c r="J193" s="20"/>
      <c r="K193" s="20"/>
      <c r="L193" s="20"/>
      <c r="M193" s="20"/>
    </row>
    <row r="194" spans="9:13" ht="19.5" customHeight="1" x14ac:dyDescent="0.25">
      <c r="I194" s="20"/>
      <c r="J194" s="20"/>
      <c r="K194" s="20"/>
      <c r="L194" s="20"/>
      <c r="M194" s="20"/>
    </row>
    <row r="195" spans="9:13" ht="19.5" customHeight="1" x14ac:dyDescent="0.25">
      <c r="I195" s="20"/>
      <c r="J195" s="20"/>
      <c r="K195" s="20"/>
      <c r="L195" s="20"/>
      <c r="M195" s="20"/>
    </row>
    <row r="196" spans="9:13" ht="19.5" customHeight="1" x14ac:dyDescent="0.25">
      <c r="I196" s="20"/>
      <c r="J196" s="20"/>
      <c r="K196" s="20"/>
      <c r="L196" s="20"/>
      <c r="M196" s="20"/>
    </row>
    <row r="197" spans="9:13" ht="19.5" customHeight="1" x14ac:dyDescent="0.25">
      <c r="I197" s="20"/>
      <c r="J197" s="20"/>
      <c r="K197" s="20"/>
      <c r="L197" s="20"/>
      <c r="M197" s="20"/>
    </row>
    <row r="198" spans="9:13" ht="19.5" customHeight="1" x14ac:dyDescent="0.25">
      <c r="I198" s="20"/>
      <c r="J198" s="20"/>
      <c r="K198" s="20"/>
      <c r="L198" s="20"/>
      <c r="M198" s="20"/>
    </row>
    <row r="199" spans="9:13" ht="19.5" customHeight="1" x14ac:dyDescent="0.25">
      <c r="I199" s="20"/>
      <c r="J199" s="20"/>
      <c r="K199" s="20"/>
      <c r="L199" s="20"/>
      <c r="M199" s="20"/>
    </row>
    <row r="200" spans="9:13" ht="19.5" customHeight="1" x14ac:dyDescent="0.25">
      <c r="I200" s="20"/>
      <c r="J200" s="20"/>
      <c r="K200" s="20"/>
      <c r="L200" s="20"/>
      <c r="M200" s="20"/>
    </row>
    <row r="201" spans="9:13" ht="19.5" customHeight="1" x14ac:dyDescent="0.25">
      <c r="I201" s="20"/>
      <c r="J201" s="20"/>
      <c r="K201" s="20"/>
      <c r="L201" s="20"/>
      <c r="M201" s="20"/>
    </row>
    <row r="202" spans="9:13" ht="19.5" customHeight="1" x14ac:dyDescent="0.25">
      <c r="I202" s="20"/>
      <c r="J202" s="20"/>
      <c r="K202" s="20"/>
      <c r="L202" s="20"/>
      <c r="M202" s="20"/>
    </row>
    <row r="203" spans="9:13" ht="19.5" customHeight="1" x14ac:dyDescent="0.25">
      <c r="I203" s="20"/>
      <c r="J203" s="20"/>
      <c r="K203" s="20"/>
      <c r="L203" s="20"/>
      <c r="M203" s="20"/>
    </row>
    <row r="204" spans="9:13" ht="19.5" customHeight="1" x14ac:dyDescent="0.25">
      <c r="I204" s="20"/>
      <c r="J204" s="20"/>
      <c r="K204" s="20"/>
      <c r="L204" s="20"/>
      <c r="M204" s="20"/>
    </row>
    <row r="205" spans="9:13" ht="19.5" customHeight="1" x14ac:dyDescent="0.25">
      <c r="I205" s="20"/>
      <c r="J205" s="20"/>
      <c r="K205" s="20"/>
      <c r="L205" s="20"/>
      <c r="M205" s="20"/>
    </row>
    <row r="206" spans="9:13" ht="19.5" customHeight="1" x14ac:dyDescent="0.25">
      <c r="I206" s="20"/>
      <c r="J206" s="20"/>
      <c r="K206" s="20"/>
      <c r="L206" s="20"/>
      <c r="M206" s="20"/>
    </row>
    <row r="207" spans="9:13" ht="19.5" customHeight="1" x14ac:dyDescent="0.25">
      <c r="I207" s="20"/>
      <c r="J207" s="20"/>
      <c r="K207" s="20"/>
      <c r="L207" s="20"/>
      <c r="M207" s="20"/>
    </row>
    <row r="208" spans="9:13" ht="19.5" customHeight="1" x14ac:dyDescent="0.25">
      <c r="I208" s="20"/>
      <c r="J208" s="20"/>
      <c r="K208" s="20"/>
      <c r="L208" s="20"/>
      <c r="M208" s="20"/>
    </row>
    <row r="209" spans="9:13" ht="19.5" customHeight="1" x14ac:dyDescent="0.25">
      <c r="I209" s="20"/>
      <c r="J209" s="20"/>
      <c r="K209" s="20"/>
      <c r="L209" s="20"/>
      <c r="M209" s="20"/>
    </row>
    <row r="210" spans="9:13" ht="19.5" customHeight="1" x14ac:dyDescent="0.25">
      <c r="I210" s="20"/>
      <c r="J210" s="20"/>
      <c r="K210" s="20"/>
      <c r="L210" s="20"/>
      <c r="M210" s="20"/>
    </row>
    <row r="211" spans="9:13" ht="19.5" customHeight="1" x14ac:dyDescent="0.25">
      <c r="I211" s="20"/>
      <c r="J211" s="20"/>
      <c r="K211" s="20"/>
      <c r="L211" s="20"/>
      <c r="M211" s="20"/>
    </row>
    <row r="212" spans="9:13" ht="19.5" customHeight="1" x14ac:dyDescent="0.25">
      <c r="I212" s="20"/>
      <c r="J212" s="20"/>
      <c r="K212" s="20"/>
      <c r="L212" s="20"/>
      <c r="M212" s="20"/>
    </row>
    <row r="213" spans="9:13" ht="19.5" customHeight="1" x14ac:dyDescent="0.25">
      <c r="I213" s="20"/>
      <c r="J213" s="20"/>
      <c r="K213" s="20"/>
      <c r="L213" s="20"/>
      <c r="M213" s="20"/>
    </row>
    <row r="214" spans="9:13" ht="19.5" customHeight="1" x14ac:dyDescent="0.25">
      <c r="I214" s="20"/>
      <c r="J214" s="20"/>
      <c r="K214" s="20"/>
      <c r="L214" s="20"/>
      <c r="M214" s="20"/>
    </row>
    <row r="215" spans="9:13" ht="19.5" customHeight="1" x14ac:dyDescent="0.25">
      <c r="I215" s="20"/>
      <c r="J215" s="20"/>
      <c r="K215" s="20"/>
      <c r="L215" s="20"/>
      <c r="M215" s="20"/>
    </row>
    <row r="216" spans="9:13" ht="19.5" customHeight="1" x14ac:dyDescent="0.25">
      <c r="I216" s="20"/>
      <c r="J216" s="20"/>
      <c r="K216" s="20"/>
      <c r="L216" s="20"/>
      <c r="M216" s="20"/>
    </row>
    <row r="217" spans="9:13" ht="19.5" customHeight="1" x14ac:dyDescent="0.25">
      <c r="I217" s="20"/>
      <c r="J217" s="20"/>
      <c r="K217" s="20"/>
      <c r="L217" s="20"/>
      <c r="M217" s="20"/>
    </row>
    <row r="218" spans="9:13" ht="19.5" customHeight="1" x14ac:dyDescent="0.25">
      <c r="I218" s="20"/>
      <c r="J218" s="20"/>
      <c r="K218" s="20"/>
      <c r="L218" s="20"/>
      <c r="M218" s="20"/>
    </row>
    <row r="219" spans="9:13" ht="19.5" customHeight="1" x14ac:dyDescent="0.25">
      <c r="I219" s="20"/>
      <c r="J219" s="20"/>
      <c r="K219" s="20"/>
      <c r="L219" s="20"/>
      <c r="M219" s="20"/>
    </row>
    <row r="220" spans="9:13" ht="19.5" customHeight="1" x14ac:dyDescent="0.25">
      <c r="I220" s="20"/>
      <c r="J220" s="20"/>
      <c r="K220" s="20"/>
      <c r="L220" s="20"/>
      <c r="M220" s="20"/>
    </row>
    <row r="221" spans="9:13" ht="19.5" customHeight="1" x14ac:dyDescent="0.25">
      <c r="I221" s="20"/>
      <c r="J221" s="20"/>
      <c r="K221" s="20"/>
      <c r="L221" s="20"/>
      <c r="M221" s="20"/>
    </row>
    <row r="222" spans="9:13" ht="19.5" customHeight="1" x14ac:dyDescent="0.25">
      <c r="I222" s="20"/>
      <c r="J222" s="20"/>
      <c r="K222" s="20"/>
      <c r="L222" s="20"/>
      <c r="M222" s="20"/>
    </row>
    <row r="223" spans="9:13" ht="19.5" customHeight="1" x14ac:dyDescent="0.25">
      <c r="I223" s="20"/>
      <c r="J223" s="20"/>
      <c r="K223" s="20"/>
      <c r="L223" s="20"/>
      <c r="M223" s="20"/>
    </row>
    <row r="224" spans="9:13" ht="19.5" customHeight="1" x14ac:dyDescent="0.25">
      <c r="I224" s="20"/>
      <c r="J224" s="20"/>
      <c r="K224" s="20"/>
      <c r="L224" s="20"/>
      <c r="M224" s="20"/>
    </row>
    <row r="225" spans="9:13" ht="19.5" customHeight="1" x14ac:dyDescent="0.25">
      <c r="I225" s="20"/>
      <c r="J225" s="20"/>
      <c r="K225" s="20"/>
      <c r="L225" s="20"/>
      <c r="M225" s="20"/>
    </row>
    <row r="226" spans="9:13" ht="19.5" customHeight="1" x14ac:dyDescent="0.25">
      <c r="I226" s="20"/>
      <c r="J226" s="20"/>
      <c r="K226" s="20"/>
      <c r="L226" s="20"/>
      <c r="M226" s="20"/>
    </row>
    <row r="227" spans="9:13" ht="19.5" customHeight="1" x14ac:dyDescent="0.25">
      <c r="I227" s="20"/>
      <c r="J227" s="20"/>
      <c r="K227" s="20"/>
      <c r="L227" s="20"/>
      <c r="M227" s="20"/>
    </row>
    <row r="228" spans="9:13" ht="19.5" customHeight="1" x14ac:dyDescent="0.25">
      <c r="I228" s="20"/>
      <c r="J228" s="20"/>
      <c r="K228" s="20"/>
      <c r="L228" s="20"/>
      <c r="M228" s="20"/>
    </row>
    <row r="229" spans="9:13" ht="19.5" customHeight="1" x14ac:dyDescent="0.25">
      <c r="I229" s="20"/>
      <c r="J229" s="20"/>
      <c r="K229" s="20"/>
      <c r="L229" s="20"/>
      <c r="M229" s="20"/>
    </row>
    <row r="230" spans="9:13" ht="19.5" customHeight="1" x14ac:dyDescent="0.25">
      <c r="I230" s="20"/>
      <c r="J230" s="20"/>
      <c r="K230" s="20"/>
      <c r="L230" s="20"/>
      <c r="M230" s="20"/>
    </row>
    <row r="231" spans="9:13" ht="19.5" customHeight="1" x14ac:dyDescent="0.25">
      <c r="I231" s="20"/>
      <c r="J231" s="20"/>
      <c r="K231" s="20"/>
      <c r="L231" s="20"/>
      <c r="M231" s="20"/>
    </row>
    <row r="232" spans="9:13" ht="19.5" customHeight="1" x14ac:dyDescent="0.25">
      <c r="I232" s="20"/>
      <c r="J232" s="20"/>
      <c r="K232" s="20"/>
      <c r="L232" s="20"/>
      <c r="M232" s="20"/>
    </row>
    <row r="233" spans="9:13" ht="19.5" customHeight="1" x14ac:dyDescent="0.25">
      <c r="I233" s="20"/>
      <c r="J233" s="20"/>
      <c r="K233" s="20"/>
      <c r="L233" s="20"/>
      <c r="M233" s="20"/>
    </row>
    <row r="234" spans="9:13" ht="19.5" customHeight="1" x14ac:dyDescent="0.25">
      <c r="I234" s="20"/>
      <c r="J234" s="20"/>
      <c r="K234" s="20"/>
      <c r="L234" s="20"/>
      <c r="M234" s="20"/>
    </row>
    <row r="235" spans="9:13" ht="19.5" customHeight="1" x14ac:dyDescent="0.25">
      <c r="I235" s="20"/>
      <c r="J235" s="20"/>
      <c r="K235" s="20"/>
      <c r="L235" s="20"/>
      <c r="M235" s="20"/>
    </row>
    <row r="236" spans="9:13" ht="19.5" customHeight="1" x14ac:dyDescent="0.25">
      <c r="I236" s="20"/>
      <c r="J236" s="20"/>
      <c r="K236" s="20"/>
      <c r="L236" s="20"/>
      <c r="M236" s="20"/>
    </row>
    <row r="237" spans="9:13" ht="19.5" customHeight="1" x14ac:dyDescent="0.25">
      <c r="I237" s="20"/>
      <c r="J237" s="20"/>
      <c r="K237" s="20"/>
      <c r="L237" s="20"/>
      <c r="M237" s="20"/>
    </row>
    <row r="238" spans="9:13" ht="19.5" customHeight="1" x14ac:dyDescent="0.25">
      <c r="I238" s="20"/>
      <c r="J238" s="20"/>
      <c r="K238" s="20"/>
      <c r="L238" s="20"/>
      <c r="M238" s="20"/>
    </row>
    <row r="239" spans="9:13" ht="19.5" customHeight="1" x14ac:dyDescent="0.25">
      <c r="I239" s="20"/>
      <c r="J239" s="20"/>
      <c r="K239" s="20"/>
      <c r="L239" s="20"/>
      <c r="M239" s="20"/>
    </row>
    <row r="240" spans="9:13" ht="19.5" customHeight="1" x14ac:dyDescent="0.25">
      <c r="I240" s="20"/>
      <c r="J240" s="20"/>
      <c r="K240" s="20"/>
      <c r="L240" s="20"/>
      <c r="M240" s="20"/>
    </row>
    <row r="241" spans="9:13" ht="19.5" customHeight="1" x14ac:dyDescent="0.25">
      <c r="I241" s="20"/>
      <c r="J241" s="20"/>
      <c r="K241" s="20"/>
      <c r="L241" s="20"/>
      <c r="M241" s="20"/>
    </row>
    <row r="242" spans="9:13" ht="19.5" customHeight="1" x14ac:dyDescent="0.25">
      <c r="I242" s="20"/>
      <c r="J242" s="20"/>
      <c r="K242" s="20"/>
      <c r="L242" s="20"/>
      <c r="M242" s="20"/>
    </row>
  </sheetData>
  <sheetProtection algorithmName="SHA-512" hashValue="kAX8HtuFodK2YqZfJDVW5TDSs4g5+1Ka0myWDGeP1RwF+8zw4xnOWvSV8Bgi1nPwgrdc9cnOiKS60uV6wG/tGg==" saltValue="xSVSf4rpnxbipHW5ElFS3w==" spinCount="100000" sheet="1" objects="1" scenarios="1"/>
  <mergeCells count="3">
    <mergeCell ref="A1:B1"/>
    <mergeCell ref="C1:F1"/>
    <mergeCell ref="G1:J1"/>
  </mergeCells>
  <conditionalFormatting sqref="A1:A42">
    <cfRule type="containsText" dxfId="27" priority="1" operator="containsText" text="CHANGE">
      <formula>NOT(ISERROR(SEARCH(("CHANGE"),(A1))))</formula>
    </cfRule>
  </conditionalFormatting>
  <conditionalFormatting sqref="A1:A42">
    <cfRule type="containsText" dxfId="26" priority="2" operator="containsText" text="DELETE">
      <formula>NOT(ISERROR(SEARCH(("DELETE"),(A1))))</formula>
    </cfRule>
  </conditionalFormatting>
  <conditionalFormatting sqref="A1:A42">
    <cfRule type="containsText" dxfId="25" priority="3" operator="containsText" text="ADD">
      <formula>NOT(ISERROR(SEARCH(("ADD"),(A1))))</formula>
    </cfRule>
  </conditionalFormatting>
  <conditionalFormatting sqref="A3:H42">
    <cfRule type="expression" dxfId="24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Light Duty Vehicles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Lists'!$I$2:$I$14</xm:f>
          </x14:formula1>
          <xm:sqref>B3:B42</xm:sqref>
        </x14:dataValidation>
        <x14:dataValidation type="list" allowBlank="1" showErrorMessage="1">
          <x14:formula1>
            <xm:f>'Table Lists'!$A$2:$A$6</xm:f>
          </x14:formula1>
          <xm:sqref>A3:A42</xm:sqref>
        </x14:dataValidation>
        <x14:dataValidation type="list" allowBlank="1" showErrorMessage="1">
          <x14:formula1>
            <xm:f>'Table Lists'!$AA$2:$AA$4</xm:f>
          </x14:formula1>
          <xm:sqref>H3:H42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style="75" customWidth="1"/>
    <col min="2" max="2" width="21.7109375" style="75" customWidth="1"/>
    <col min="3" max="3" width="7.5703125" style="75" customWidth="1"/>
    <col min="4" max="4" width="8.85546875" style="75" customWidth="1"/>
    <col min="5" max="5" width="18.5703125" style="75" customWidth="1"/>
    <col min="6" max="6" width="8.85546875" style="75" customWidth="1"/>
    <col min="7" max="7" width="5.140625" style="75" customWidth="1"/>
    <col min="8" max="8" width="4.28515625" style="75" customWidth="1"/>
    <col min="9" max="9" width="5.140625" style="75" customWidth="1"/>
    <col min="10" max="10" width="7.5703125" style="75" customWidth="1"/>
    <col min="11" max="11" width="8" style="75" customWidth="1"/>
    <col min="12" max="13" width="7.5703125" style="75" customWidth="1"/>
    <col min="14" max="33" width="8.85546875" style="75" customWidth="1"/>
    <col min="34" max="16384" width="14.42578125" style="75"/>
  </cols>
  <sheetData>
    <row r="1" spans="1:13" ht="19.5" customHeight="1" thickBot="1" x14ac:dyDescent="0.3">
      <c r="A1" s="160" t="s">
        <v>2</v>
      </c>
      <c r="B1" s="161"/>
      <c r="C1" s="154">
        <f>'Cover Page'!C3:F3</f>
        <v>0</v>
      </c>
      <c r="D1" s="139"/>
      <c r="E1" s="139"/>
      <c r="F1" s="153"/>
      <c r="G1" s="160" t="s">
        <v>53</v>
      </c>
      <c r="H1" s="162"/>
      <c r="I1" s="162"/>
      <c r="J1" s="161"/>
      <c r="K1" s="33">
        <v>2020</v>
      </c>
      <c r="L1" s="33" t="s">
        <v>32</v>
      </c>
      <c r="M1" s="33">
        <v>2022</v>
      </c>
    </row>
    <row r="2" spans="1:13" ht="39" customHeight="1" thickBot="1" x14ac:dyDescent="0.3">
      <c r="A2" s="35" t="s">
        <v>33</v>
      </c>
      <c r="B2" s="35" t="s">
        <v>34</v>
      </c>
      <c r="C2" s="36" t="s">
        <v>35</v>
      </c>
      <c r="D2" s="35" t="s">
        <v>36</v>
      </c>
      <c r="E2" s="37" t="s">
        <v>37</v>
      </c>
      <c r="F2" s="38" t="s">
        <v>38</v>
      </c>
      <c r="G2" s="35" t="s">
        <v>39</v>
      </c>
      <c r="H2" s="39" t="s">
        <v>40</v>
      </c>
      <c r="I2" s="43" t="s">
        <v>56</v>
      </c>
      <c r="J2" s="40" t="s">
        <v>42</v>
      </c>
      <c r="K2" s="40" t="s">
        <v>57</v>
      </c>
      <c r="L2" s="44" t="s">
        <v>43</v>
      </c>
      <c r="M2" s="40" t="s">
        <v>45</v>
      </c>
    </row>
    <row r="3" spans="1:13" ht="19.5" customHeight="1" x14ac:dyDescent="0.25">
      <c r="A3" s="88"/>
      <c r="B3" s="88"/>
      <c r="C3" s="88"/>
      <c r="D3" s="88"/>
      <c r="E3" s="88"/>
      <c r="F3" s="88"/>
      <c r="G3" s="88"/>
      <c r="H3" s="88"/>
      <c r="I3" s="30" t="str">
        <f>IF(H3='Table Lists'!$I$2," ", IF(H3="YES", 7, IF(H3="NO", 0)))</f>
        <v xml:space="preserve"> </v>
      </c>
      <c r="J3" s="18" t="str">
        <f>IF(B3='Table Lists'!$B$2," ",IF(B3='Table Lists'!$I$3,'Table Lists'!$J$3,IF(B3='Table Lists'!$I$4,'Table Lists'!$J$4,IF(B3='Table Lists'!$I$5,'Table Lists'!$J$5,IF(B3='Table Lists'!$I$5,'Table Lists'!$J$5, IF(B3='Table Lists'!$I$6, 'Table Lists'!$J$6, IF(B3='Table Lists'!$I$7,'Table Lists'!$J$7,IF(B3='Table Lists'!$I$8,'Table Lists'!$J$8,IF(B3='Table Lists'!$I$9,'Table Lists'!$J$9,IF(B3='Table Lists'!$I$10,'Table Lists'!$J$10,IF(B3='Table Lists'!$I$11,'Table Lists'!$J$11,IF(B3='Table Lists'!$I$12,'Table Lists'!$J$12, IF(B3='Table Lists'!$I$13, 'Table Lists'!$J$13, IF(B3='Table Lists'!$I$14, 'Table Lists'!$J$14))))))))))))))</f>
        <v xml:space="preserve"> </v>
      </c>
      <c r="K3" s="78" t="str">
        <f>IF(B3='Table Lists'!$I$2, " ", 'Light Duty Vehicles (3)'!J3/100)</f>
        <v xml:space="preserve"> </v>
      </c>
      <c r="L3" s="31" t="str">
        <f>IF(B3='Table Lists'!$B$2, " ", IF($M$1-G3&gt;20,15%,0%))</f>
        <v xml:space="preserve"> </v>
      </c>
      <c r="M3" s="18" t="str">
        <f>IF(B3='Table Lists'!$B$2, " ", J3-(J3*L3)+I3)</f>
        <v xml:space="preserve"> </v>
      </c>
    </row>
    <row r="4" spans="1:13" ht="19.5" customHeight="1" x14ac:dyDescent="0.25">
      <c r="A4" s="88"/>
      <c r="B4" s="88"/>
      <c r="C4" s="88"/>
      <c r="D4" s="88"/>
      <c r="E4" s="88"/>
      <c r="F4" s="88"/>
      <c r="G4" s="88"/>
      <c r="H4" s="88"/>
      <c r="I4" s="30" t="str">
        <f>IF(H4='Table Lists'!$I$2," ", IF(H4="YES", 7, IF(H4="NO", 0)))</f>
        <v xml:space="preserve"> </v>
      </c>
      <c r="J4" s="18" t="str">
        <f>IF(B4='Table Lists'!$B$2," ",IF(B4='Table Lists'!$I$3,'Table Lists'!$J$3,IF(B4='Table Lists'!$I$4,'Table Lists'!$J$4,IF(B4='Table Lists'!$I$5,'Table Lists'!$J$5,IF(B4='Table Lists'!$I$5,'Table Lists'!$J$5, IF(B4='Table Lists'!$I$6, 'Table Lists'!$J$6, IF(B4='Table Lists'!$I$7,'Table Lists'!$J$7,IF(B4='Table Lists'!$I$8,'Table Lists'!$J$8,IF(B4='Table Lists'!$I$9,'Table Lists'!$J$9,IF(B4='Table Lists'!$I$10,'Table Lists'!$J$10,IF(B4='Table Lists'!$I$11,'Table Lists'!$J$11,IF(B4='Table Lists'!$I$12,'Table Lists'!$J$12, IF(B4='Table Lists'!$I$13, 'Table Lists'!$J$13, IF(B4='Table Lists'!$I$14, 'Table Lists'!$J$14))))))))))))))</f>
        <v xml:space="preserve"> </v>
      </c>
      <c r="K4" s="78" t="str">
        <f>IF(B4='Table Lists'!$I$2, " ", 'Light Duty Vehicles (3)'!J4/100)</f>
        <v xml:space="preserve"> </v>
      </c>
      <c r="L4" s="31" t="str">
        <f>IF(B4='Table Lists'!$B$2, " ", IF($M$1-G4&gt;20,15%,0%))</f>
        <v xml:space="preserve"> </v>
      </c>
      <c r="M4" s="18" t="str">
        <f>IF(B4='Table Lists'!$B$2, " ", J4-(J4*L4)+I4)</f>
        <v xml:space="preserve"> </v>
      </c>
    </row>
    <row r="5" spans="1:13" ht="19.5" customHeight="1" x14ac:dyDescent="0.25">
      <c r="A5" s="88"/>
      <c r="B5" s="88"/>
      <c r="C5" s="88"/>
      <c r="D5" s="88"/>
      <c r="E5" s="88"/>
      <c r="F5" s="88"/>
      <c r="G5" s="88"/>
      <c r="H5" s="88"/>
      <c r="I5" s="30" t="str">
        <f>IF(H5='Table Lists'!$I$2," ", IF(H5="YES", 7, IF(H5="NO", 0)))</f>
        <v xml:space="preserve"> </v>
      </c>
      <c r="J5" s="18" t="str">
        <f>IF(B5='Table Lists'!$B$2," ",IF(B5='Table Lists'!$I$3,'Table Lists'!$J$3,IF(B5='Table Lists'!$I$4,'Table Lists'!$J$4,IF(B5='Table Lists'!$I$5,'Table Lists'!$J$5,IF(B5='Table Lists'!$I$5,'Table Lists'!$J$5, IF(B5='Table Lists'!$I$6, 'Table Lists'!$J$6, IF(B5='Table Lists'!$I$7,'Table Lists'!$J$7,IF(B5='Table Lists'!$I$8,'Table Lists'!$J$8,IF(B5='Table Lists'!$I$9,'Table Lists'!$J$9,IF(B5='Table Lists'!$I$10,'Table Lists'!$J$10,IF(B5='Table Lists'!$I$11,'Table Lists'!$J$11,IF(B5='Table Lists'!$I$12,'Table Lists'!$J$12, IF(B5='Table Lists'!$I$13, 'Table Lists'!$J$13, IF(B5='Table Lists'!$I$14, 'Table Lists'!$J$14))))))))))))))</f>
        <v xml:space="preserve"> </v>
      </c>
      <c r="K5" s="78" t="str">
        <f>IF(B5='Table Lists'!$I$2, " ", 'Light Duty Vehicles (3)'!J5/100)</f>
        <v xml:space="preserve"> </v>
      </c>
      <c r="L5" s="31" t="str">
        <f>IF(B5='Table Lists'!$B$2, " ", IF($M$1-G5&gt;20,15%,0%))</f>
        <v xml:space="preserve"> </v>
      </c>
      <c r="M5" s="18" t="str">
        <f>IF(B5='Table Lists'!$B$2, " ", J5-(J5*L5)+I5)</f>
        <v xml:space="preserve"> </v>
      </c>
    </row>
    <row r="6" spans="1:13" ht="19.5" customHeight="1" x14ac:dyDescent="0.25">
      <c r="A6" s="88"/>
      <c r="B6" s="88"/>
      <c r="C6" s="88"/>
      <c r="D6" s="88"/>
      <c r="E6" s="88"/>
      <c r="F6" s="88"/>
      <c r="G6" s="88"/>
      <c r="H6" s="88"/>
      <c r="I6" s="30" t="str">
        <f>IF(H6='Table Lists'!$I$2," ", IF(H6="YES", 7, IF(H6="NO", 0)))</f>
        <v xml:space="preserve"> </v>
      </c>
      <c r="J6" s="18" t="str">
        <f>IF(B6='Table Lists'!$B$2," ",IF(B6='Table Lists'!$I$3,'Table Lists'!$J$3,IF(B6='Table Lists'!$I$4,'Table Lists'!$J$4,IF(B6='Table Lists'!$I$5,'Table Lists'!$J$5,IF(B6='Table Lists'!$I$5,'Table Lists'!$J$5, IF(B6='Table Lists'!$I$6, 'Table Lists'!$J$6, IF(B6='Table Lists'!$I$7,'Table Lists'!$J$7,IF(B6='Table Lists'!$I$8,'Table Lists'!$J$8,IF(B6='Table Lists'!$I$9,'Table Lists'!$J$9,IF(B6='Table Lists'!$I$10,'Table Lists'!$J$10,IF(B6='Table Lists'!$I$11,'Table Lists'!$J$11,IF(B6='Table Lists'!$I$12,'Table Lists'!$J$12, IF(B6='Table Lists'!$I$13, 'Table Lists'!$J$13, IF(B6='Table Lists'!$I$14, 'Table Lists'!$J$14))))))))))))))</f>
        <v xml:space="preserve"> </v>
      </c>
      <c r="K6" s="78" t="str">
        <f>IF(B6='Table Lists'!$I$2, " ", 'Light Duty Vehicles (3)'!J6/100)</f>
        <v xml:space="preserve"> </v>
      </c>
      <c r="L6" s="31" t="str">
        <f>IF(B6='Table Lists'!$B$2, " ", IF($M$1-G6&gt;20,15%,0%))</f>
        <v xml:space="preserve"> </v>
      </c>
      <c r="M6" s="18" t="str">
        <f>IF(B6='Table Lists'!$B$2, " ", J6-(J6*L6)+I6)</f>
        <v xml:space="preserve"> </v>
      </c>
    </row>
    <row r="7" spans="1:13" ht="19.5" customHeight="1" x14ac:dyDescent="0.25">
      <c r="A7" s="88"/>
      <c r="B7" s="88"/>
      <c r="C7" s="88"/>
      <c r="D7" s="88"/>
      <c r="E7" s="88" t="s">
        <v>55</v>
      </c>
      <c r="F7" s="88"/>
      <c r="G7" s="88"/>
      <c r="H7" s="88"/>
      <c r="I7" s="30" t="str">
        <f>IF(H7='Table Lists'!$I$2," ", IF(H7="YES", 7, IF(H7="NO", 0)))</f>
        <v xml:space="preserve"> </v>
      </c>
      <c r="J7" s="18" t="str">
        <f>IF(B7='Table Lists'!$B$2," ",IF(B7='Table Lists'!$I$3,'Table Lists'!$J$3,IF(B7='Table Lists'!$I$4,'Table Lists'!$J$4,IF(B7='Table Lists'!$I$5,'Table Lists'!$J$5,IF(B7='Table Lists'!$I$5,'Table Lists'!$J$5, IF(B7='Table Lists'!$I$6, 'Table Lists'!$J$6, IF(B7='Table Lists'!$I$7,'Table Lists'!$J$7,IF(B7='Table Lists'!$I$8,'Table Lists'!$J$8,IF(B7='Table Lists'!$I$9,'Table Lists'!$J$9,IF(B7='Table Lists'!$I$10,'Table Lists'!$J$10,IF(B7='Table Lists'!$I$11,'Table Lists'!$J$11,IF(B7='Table Lists'!$I$12,'Table Lists'!$J$12, IF(B7='Table Lists'!$I$13, 'Table Lists'!$J$13, IF(B7='Table Lists'!$I$14, 'Table Lists'!$J$14))))))))))))))</f>
        <v xml:space="preserve"> </v>
      </c>
      <c r="K7" s="78" t="str">
        <f>IF(B7='Table Lists'!$I$2, " ", 'Light Duty Vehicles (3)'!J7/100)</f>
        <v xml:space="preserve"> </v>
      </c>
      <c r="L7" s="31" t="str">
        <f>IF(B7='Table Lists'!$B$2, " ", IF($M$1-G7&gt;20,15%,0%))</f>
        <v xml:space="preserve"> </v>
      </c>
      <c r="M7" s="18" t="str">
        <f>IF(B7='Table Lists'!$B$2, " ", J7-(J7*L7)+I7)</f>
        <v xml:space="preserve"> </v>
      </c>
    </row>
    <row r="8" spans="1:13" ht="19.5" customHeight="1" x14ac:dyDescent="0.25">
      <c r="A8" s="88"/>
      <c r="B8" s="88"/>
      <c r="C8" s="88"/>
      <c r="D8" s="88"/>
      <c r="E8" s="88" t="s">
        <v>55</v>
      </c>
      <c r="F8" s="88"/>
      <c r="G8" s="88"/>
      <c r="H8" s="88"/>
      <c r="I8" s="30" t="str">
        <f>IF(H8='Table Lists'!$I$2," ", IF(H8="YES", 7, IF(H8="NO", 0)))</f>
        <v xml:space="preserve"> </v>
      </c>
      <c r="J8" s="18" t="str">
        <f>IF(B8='Table Lists'!$B$2," ",IF(B8='Table Lists'!$I$3,'Table Lists'!$J$3,IF(B8='Table Lists'!$I$4,'Table Lists'!$J$4,IF(B8='Table Lists'!$I$5,'Table Lists'!$J$5,IF(B8='Table Lists'!$I$5,'Table Lists'!$J$5, IF(B8='Table Lists'!$I$6, 'Table Lists'!$J$6, IF(B8='Table Lists'!$I$7,'Table Lists'!$J$7,IF(B8='Table Lists'!$I$8,'Table Lists'!$J$8,IF(B8='Table Lists'!$I$9,'Table Lists'!$J$9,IF(B8='Table Lists'!$I$10,'Table Lists'!$J$10,IF(B8='Table Lists'!$I$11,'Table Lists'!$J$11,IF(B8='Table Lists'!$I$12,'Table Lists'!$J$12, IF(B8='Table Lists'!$I$13, 'Table Lists'!$J$13, IF(B8='Table Lists'!$I$14, 'Table Lists'!$J$14))))))))))))))</f>
        <v xml:space="preserve"> </v>
      </c>
      <c r="K8" s="78" t="str">
        <f>IF(B8='Table Lists'!$I$2, " ", 'Light Duty Vehicles (3)'!J8/100)</f>
        <v xml:space="preserve"> </v>
      </c>
      <c r="L8" s="31" t="str">
        <f>IF(B8='Table Lists'!$B$2, " ", IF($M$1-G8&gt;20,15%,0%))</f>
        <v xml:space="preserve"> </v>
      </c>
      <c r="M8" s="18" t="str">
        <f>IF(B8='Table Lists'!$B$2, " ", J8-(J8*L8)+I8)</f>
        <v xml:space="preserve"> </v>
      </c>
    </row>
    <row r="9" spans="1:13" ht="19.5" customHeight="1" x14ac:dyDescent="0.25">
      <c r="A9" s="88"/>
      <c r="B9" s="88"/>
      <c r="C9" s="88"/>
      <c r="D9" s="88"/>
      <c r="E9" s="88" t="s">
        <v>55</v>
      </c>
      <c r="F9" s="88"/>
      <c r="G9" s="88"/>
      <c r="H9" s="88"/>
      <c r="I9" s="30" t="str">
        <f>IF(H9='Table Lists'!$I$2," ", IF(H9="YES", 7, IF(H9="NO", 0)))</f>
        <v xml:space="preserve"> </v>
      </c>
      <c r="J9" s="18" t="str">
        <f>IF(B9='Table Lists'!$B$2," ",IF(B9='Table Lists'!$I$3,'Table Lists'!$J$3,IF(B9='Table Lists'!$I$4,'Table Lists'!$J$4,IF(B9='Table Lists'!$I$5,'Table Lists'!$J$5,IF(B9='Table Lists'!$I$5,'Table Lists'!$J$5, IF(B9='Table Lists'!$I$6, 'Table Lists'!$J$6, IF(B9='Table Lists'!$I$7,'Table Lists'!$J$7,IF(B9='Table Lists'!$I$8,'Table Lists'!$J$8,IF(B9='Table Lists'!$I$9,'Table Lists'!$J$9,IF(B9='Table Lists'!$I$10,'Table Lists'!$J$10,IF(B9='Table Lists'!$I$11,'Table Lists'!$J$11,IF(B9='Table Lists'!$I$12,'Table Lists'!$J$12, IF(B9='Table Lists'!$I$13, 'Table Lists'!$J$13, IF(B9='Table Lists'!$I$14, 'Table Lists'!$J$14))))))))))))))</f>
        <v xml:space="preserve"> </v>
      </c>
      <c r="K9" s="78" t="str">
        <f>IF(B9='Table Lists'!$I$2, " ", 'Light Duty Vehicles (3)'!J9/100)</f>
        <v xml:space="preserve"> </v>
      </c>
      <c r="L9" s="31" t="str">
        <f>IF(B9='Table Lists'!$B$2, " ", IF($M$1-G9&gt;20,15%,0%))</f>
        <v xml:space="preserve"> </v>
      </c>
      <c r="M9" s="18" t="str">
        <f>IF(B9='Table Lists'!$B$2, " ", J9-(J9*L9)+I9)</f>
        <v xml:space="preserve"> </v>
      </c>
    </row>
    <row r="10" spans="1:13" ht="19.5" customHeight="1" x14ac:dyDescent="0.25">
      <c r="A10" s="88"/>
      <c r="B10" s="88"/>
      <c r="C10" s="88"/>
      <c r="D10" s="88"/>
      <c r="E10" s="88" t="s">
        <v>55</v>
      </c>
      <c r="F10" s="88"/>
      <c r="G10" s="88"/>
      <c r="H10" s="88"/>
      <c r="I10" s="30" t="str">
        <f>IF(H10='Table Lists'!$I$2," ", IF(H10="YES", 7, IF(H10="NO", 0)))</f>
        <v xml:space="preserve"> </v>
      </c>
      <c r="J10" s="18" t="str">
        <f>IF(B10='Table Lists'!$B$2," ",IF(B10='Table Lists'!$I$3,'Table Lists'!$J$3,IF(B10='Table Lists'!$I$4,'Table Lists'!$J$4,IF(B10='Table Lists'!$I$5,'Table Lists'!$J$5,IF(B10='Table Lists'!$I$5,'Table Lists'!$J$5, IF(B10='Table Lists'!$I$6, 'Table Lists'!$J$6, IF(B10='Table Lists'!$I$7,'Table Lists'!$J$7,IF(B10='Table Lists'!$I$8,'Table Lists'!$J$8,IF(B10='Table Lists'!$I$9,'Table Lists'!$J$9,IF(B10='Table Lists'!$I$10,'Table Lists'!$J$10,IF(B10='Table Lists'!$I$11,'Table Lists'!$J$11,IF(B10='Table Lists'!$I$12,'Table Lists'!$J$12, IF(B10='Table Lists'!$I$13, 'Table Lists'!$J$13, IF(B10='Table Lists'!$I$14, 'Table Lists'!$J$14))))))))))))))</f>
        <v xml:space="preserve"> </v>
      </c>
      <c r="K10" s="78" t="str">
        <f>IF(B10='Table Lists'!$I$2, " ", 'Light Duty Vehicles (3)'!J10/100)</f>
        <v xml:space="preserve"> </v>
      </c>
      <c r="L10" s="31" t="str">
        <f>IF(B10='Table Lists'!$B$2, " ", IF($M$1-G10&gt;20,15%,0%))</f>
        <v xml:space="preserve"> </v>
      </c>
      <c r="M10" s="18" t="str">
        <f>IF(B10='Table Lists'!$B$2, " ", J10-(J10*L10)+I10)</f>
        <v xml:space="preserve"> </v>
      </c>
    </row>
    <row r="11" spans="1:13" ht="19.5" customHeight="1" x14ac:dyDescent="0.25">
      <c r="A11" s="88"/>
      <c r="B11" s="88"/>
      <c r="C11" s="88"/>
      <c r="D11" s="88"/>
      <c r="E11" s="88" t="s">
        <v>55</v>
      </c>
      <c r="F11" s="88"/>
      <c r="G11" s="88"/>
      <c r="H11" s="88"/>
      <c r="I11" s="30" t="str">
        <f>IF(H11='Table Lists'!$I$2," ", IF(H11="YES", 7, IF(H11="NO", 0)))</f>
        <v xml:space="preserve"> </v>
      </c>
      <c r="J11" s="18" t="str">
        <f>IF(B11='Table Lists'!$B$2," ",IF(B11='Table Lists'!$I$3,'Table Lists'!$J$3,IF(B11='Table Lists'!$I$4,'Table Lists'!$J$4,IF(B11='Table Lists'!$I$5,'Table Lists'!$J$5,IF(B11='Table Lists'!$I$5,'Table Lists'!$J$5, IF(B11='Table Lists'!$I$6, 'Table Lists'!$J$6, IF(B11='Table Lists'!$I$7,'Table Lists'!$J$7,IF(B11='Table Lists'!$I$8,'Table Lists'!$J$8,IF(B11='Table Lists'!$I$9,'Table Lists'!$J$9,IF(B11='Table Lists'!$I$10,'Table Lists'!$J$10,IF(B11='Table Lists'!$I$11,'Table Lists'!$J$11,IF(B11='Table Lists'!$I$12,'Table Lists'!$J$12, IF(B11='Table Lists'!$I$13, 'Table Lists'!$J$13, IF(B11='Table Lists'!$I$14, 'Table Lists'!$J$14))))))))))))))</f>
        <v xml:space="preserve"> </v>
      </c>
      <c r="K11" s="78" t="str">
        <f>IF(B11='Table Lists'!$I$2, " ", 'Light Duty Vehicles (3)'!J11/100)</f>
        <v xml:space="preserve"> </v>
      </c>
      <c r="L11" s="31" t="str">
        <f>IF(B11='Table Lists'!$B$2, " ", IF($M$1-G11&gt;20,15%,0%))</f>
        <v xml:space="preserve"> </v>
      </c>
      <c r="M11" s="18" t="str">
        <f>IF(B11='Table Lists'!$B$2, " ", J11-(J11*L11)+I11)</f>
        <v xml:space="preserve"> </v>
      </c>
    </row>
    <row r="12" spans="1:13" ht="19.5" customHeight="1" x14ac:dyDescent="0.25">
      <c r="A12" s="88"/>
      <c r="B12" s="88"/>
      <c r="C12" s="88"/>
      <c r="D12" s="88"/>
      <c r="E12" s="88" t="s">
        <v>55</v>
      </c>
      <c r="F12" s="88"/>
      <c r="G12" s="88"/>
      <c r="H12" s="88"/>
      <c r="I12" s="30" t="str">
        <f>IF(H12='Table Lists'!$I$2," ", IF(H12="YES", 7, IF(H12="NO", 0)))</f>
        <v xml:space="preserve"> </v>
      </c>
      <c r="J12" s="18" t="str">
        <f>IF(B12='Table Lists'!$B$2," ",IF(B12='Table Lists'!$I$3,'Table Lists'!$J$3,IF(B12='Table Lists'!$I$4,'Table Lists'!$J$4,IF(B12='Table Lists'!$I$5,'Table Lists'!$J$5,IF(B12='Table Lists'!$I$5,'Table Lists'!$J$5, IF(B12='Table Lists'!$I$6, 'Table Lists'!$J$6, IF(B12='Table Lists'!$I$7,'Table Lists'!$J$7,IF(B12='Table Lists'!$I$8,'Table Lists'!$J$8,IF(B12='Table Lists'!$I$9,'Table Lists'!$J$9,IF(B12='Table Lists'!$I$10,'Table Lists'!$J$10,IF(B12='Table Lists'!$I$11,'Table Lists'!$J$11,IF(B12='Table Lists'!$I$12,'Table Lists'!$J$12, IF(B12='Table Lists'!$I$13, 'Table Lists'!$J$13, IF(B12='Table Lists'!$I$14, 'Table Lists'!$J$14))))))))))))))</f>
        <v xml:space="preserve"> </v>
      </c>
      <c r="K12" s="78" t="str">
        <f>IF(B12='Table Lists'!$I$2, " ", 'Light Duty Vehicles (3)'!J12/100)</f>
        <v xml:space="preserve"> </v>
      </c>
      <c r="L12" s="31" t="str">
        <f>IF(B12='Table Lists'!$B$2, " ", IF($M$1-G12&gt;20,15%,0%))</f>
        <v xml:space="preserve"> </v>
      </c>
      <c r="M12" s="18" t="str">
        <f>IF(B12='Table Lists'!$B$2, " ", J12-(J12*L12)+I12)</f>
        <v xml:space="preserve"> </v>
      </c>
    </row>
    <row r="13" spans="1:13" ht="19.5" customHeight="1" x14ac:dyDescent="0.25">
      <c r="A13" s="88"/>
      <c r="B13" s="88"/>
      <c r="C13" s="88"/>
      <c r="D13" s="88"/>
      <c r="E13" s="88" t="s">
        <v>55</v>
      </c>
      <c r="F13" s="88"/>
      <c r="G13" s="88"/>
      <c r="H13" s="88"/>
      <c r="I13" s="30" t="str">
        <f>IF(H13='Table Lists'!$I$2," ", IF(H13="YES", 7, IF(H13="NO", 0)))</f>
        <v xml:space="preserve"> </v>
      </c>
      <c r="J13" s="18" t="str">
        <f>IF(B13='Table Lists'!$B$2," ",IF(B13='Table Lists'!$I$3,'Table Lists'!$J$3,IF(B13='Table Lists'!$I$4,'Table Lists'!$J$4,IF(B13='Table Lists'!$I$5,'Table Lists'!$J$5,IF(B13='Table Lists'!$I$5,'Table Lists'!$J$5, IF(B13='Table Lists'!$I$6, 'Table Lists'!$J$6, IF(B13='Table Lists'!$I$7,'Table Lists'!$J$7,IF(B13='Table Lists'!$I$8,'Table Lists'!$J$8,IF(B13='Table Lists'!$I$9,'Table Lists'!$J$9,IF(B13='Table Lists'!$I$10,'Table Lists'!$J$10,IF(B13='Table Lists'!$I$11,'Table Lists'!$J$11,IF(B13='Table Lists'!$I$12,'Table Lists'!$J$12, IF(B13='Table Lists'!$I$13, 'Table Lists'!$J$13, IF(B13='Table Lists'!$I$14, 'Table Lists'!$J$14))))))))))))))</f>
        <v xml:space="preserve"> </v>
      </c>
      <c r="K13" s="78" t="str">
        <f>IF(B13='Table Lists'!$I$2, " ", 'Light Duty Vehicles (3)'!J13/100)</f>
        <v xml:space="preserve"> </v>
      </c>
      <c r="L13" s="31" t="str">
        <f>IF(B13='Table Lists'!$B$2, " ", IF($M$1-G13&gt;20,15%,0%))</f>
        <v xml:space="preserve"> </v>
      </c>
      <c r="M13" s="18" t="str">
        <f>IF(B13='Table Lists'!$B$2, " ", J13-(J13*L13)+I13)</f>
        <v xml:space="preserve"> </v>
      </c>
    </row>
    <row r="14" spans="1:13" ht="19.5" customHeight="1" x14ac:dyDescent="0.25">
      <c r="A14" s="88"/>
      <c r="B14" s="88"/>
      <c r="C14" s="88"/>
      <c r="D14" s="88"/>
      <c r="E14" s="88" t="s">
        <v>55</v>
      </c>
      <c r="F14" s="88"/>
      <c r="G14" s="88"/>
      <c r="H14" s="88"/>
      <c r="I14" s="30" t="str">
        <f>IF(H14='Table Lists'!$I$2," ", IF(H14="YES", 7, IF(H14="NO", 0)))</f>
        <v xml:space="preserve"> </v>
      </c>
      <c r="J14" s="18" t="str">
        <f>IF(B14='Table Lists'!$B$2," ",IF(B14='Table Lists'!$I$3,'Table Lists'!$J$3,IF(B14='Table Lists'!$I$4,'Table Lists'!$J$4,IF(B14='Table Lists'!$I$5,'Table Lists'!$J$5,IF(B14='Table Lists'!$I$5,'Table Lists'!$J$5, IF(B14='Table Lists'!$I$6, 'Table Lists'!$J$6, IF(B14='Table Lists'!$I$7,'Table Lists'!$J$7,IF(B14='Table Lists'!$I$8,'Table Lists'!$J$8,IF(B14='Table Lists'!$I$9,'Table Lists'!$J$9,IF(B14='Table Lists'!$I$10,'Table Lists'!$J$10,IF(B14='Table Lists'!$I$11,'Table Lists'!$J$11,IF(B14='Table Lists'!$I$12,'Table Lists'!$J$12, IF(B14='Table Lists'!$I$13, 'Table Lists'!$J$13, IF(B14='Table Lists'!$I$14, 'Table Lists'!$J$14))))))))))))))</f>
        <v xml:space="preserve"> </v>
      </c>
      <c r="K14" s="78" t="str">
        <f>IF(B14='Table Lists'!$I$2, " ", 'Light Duty Vehicles (3)'!J14/100)</f>
        <v xml:space="preserve"> </v>
      </c>
      <c r="L14" s="31" t="str">
        <f>IF(B14='Table Lists'!$B$2, " ", IF($M$1-G14&gt;20,15%,0%))</f>
        <v xml:space="preserve"> </v>
      </c>
      <c r="M14" s="18" t="str">
        <f>IF(B14='Table Lists'!$B$2, " ", J14-(J14*L14)+I14)</f>
        <v xml:space="preserve"> </v>
      </c>
    </row>
    <row r="15" spans="1:13" ht="19.5" customHeight="1" x14ac:dyDescent="0.25">
      <c r="A15" s="88"/>
      <c r="B15" s="88"/>
      <c r="C15" s="88"/>
      <c r="D15" s="88"/>
      <c r="E15" s="88" t="s">
        <v>55</v>
      </c>
      <c r="F15" s="88"/>
      <c r="G15" s="88"/>
      <c r="H15" s="88"/>
      <c r="I15" s="30" t="str">
        <f>IF(H15='Table Lists'!$I$2," ", IF(H15="YES", 7, IF(H15="NO", 0)))</f>
        <v xml:space="preserve"> </v>
      </c>
      <c r="J15" s="18" t="str">
        <f>IF(B15='Table Lists'!$B$2," ",IF(B15='Table Lists'!$I$3,'Table Lists'!$J$3,IF(B15='Table Lists'!$I$4,'Table Lists'!$J$4,IF(B15='Table Lists'!$I$5,'Table Lists'!$J$5,IF(B15='Table Lists'!$I$5,'Table Lists'!$J$5, IF(B15='Table Lists'!$I$6, 'Table Lists'!$J$6, IF(B15='Table Lists'!$I$7,'Table Lists'!$J$7,IF(B15='Table Lists'!$I$8,'Table Lists'!$J$8,IF(B15='Table Lists'!$I$9,'Table Lists'!$J$9,IF(B15='Table Lists'!$I$10,'Table Lists'!$J$10,IF(B15='Table Lists'!$I$11,'Table Lists'!$J$11,IF(B15='Table Lists'!$I$12,'Table Lists'!$J$12, IF(B15='Table Lists'!$I$13, 'Table Lists'!$J$13, IF(B15='Table Lists'!$I$14, 'Table Lists'!$J$14))))))))))))))</f>
        <v xml:space="preserve"> </v>
      </c>
      <c r="K15" s="78" t="str">
        <f>IF(B15='Table Lists'!$I$2, " ", 'Light Duty Vehicles (3)'!J15/100)</f>
        <v xml:space="preserve"> </v>
      </c>
      <c r="L15" s="31" t="str">
        <f>IF(B15='Table Lists'!$B$2, " ", IF($M$1-G15&gt;20,15%,0%))</f>
        <v xml:space="preserve"> </v>
      </c>
      <c r="M15" s="18" t="str">
        <f>IF(B15='Table Lists'!$B$2, " ", J15-(J15*L15)+I15)</f>
        <v xml:space="preserve"> </v>
      </c>
    </row>
    <row r="16" spans="1:13" ht="19.5" customHeight="1" x14ac:dyDescent="0.25">
      <c r="A16" s="88"/>
      <c r="B16" s="88"/>
      <c r="C16" s="88"/>
      <c r="D16" s="88"/>
      <c r="E16" s="88" t="s">
        <v>55</v>
      </c>
      <c r="F16" s="88"/>
      <c r="G16" s="88"/>
      <c r="H16" s="88"/>
      <c r="I16" s="30" t="str">
        <f>IF(H16='Table Lists'!$I$2," ", IF(H16="YES", 7, IF(H16="NO", 0)))</f>
        <v xml:space="preserve"> </v>
      </c>
      <c r="J16" s="18" t="str">
        <f>IF(B16='Table Lists'!$B$2," ",IF(B16='Table Lists'!$I$3,'Table Lists'!$J$3,IF(B16='Table Lists'!$I$4,'Table Lists'!$J$4,IF(B16='Table Lists'!$I$5,'Table Lists'!$J$5,IF(B16='Table Lists'!$I$5,'Table Lists'!$J$5, IF(B16='Table Lists'!$I$6, 'Table Lists'!$J$6, IF(B16='Table Lists'!$I$7,'Table Lists'!$J$7,IF(B16='Table Lists'!$I$8,'Table Lists'!$J$8,IF(B16='Table Lists'!$I$9,'Table Lists'!$J$9,IF(B16='Table Lists'!$I$10,'Table Lists'!$J$10,IF(B16='Table Lists'!$I$11,'Table Lists'!$J$11,IF(B16='Table Lists'!$I$12,'Table Lists'!$J$12, IF(B16='Table Lists'!$I$13, 'Table Lists'!$J$13, IF(B16='Table Lists'!$I$14, 'Table Lists'!$J$14))))))))))))))</f>
        <v xml:space="preserve"> </v>
      </c>
      <c r="K16" s="78" t="str">
        <f>IF(B16='Table Lists'!$I$2, " ", 'Light Duty Vehicles (3)'!J16/100)</f>
        <v xml:space="preserve"> </v>
      </c>
      <c r="L16" s="31" t="str">
        <f>IF(B16='Table Lists'!$B$2, " ", IF($M$1-G16&gt;20,15%,0%))</f>
        <v xml:space="preserve"> </v>
      </c>
      <c r="M16" s="18" t="str">
        <f>IF(B16='Table Lists'!$B$2, " ", J16-(J16*L16)+I16)</f>
        <v xml:space="preserve"> </v>
      </c>
    </row>
    <row r="17" spans="1:13" ht="19.5" customHeight="1" x14ac:dyDescent="0.25">
      <c r="A17" s="88"/>
      <c r="B17" s="88"/>
      <c r="C17" s="88"/>
      <c r="D17" s="88"/>
      <c r="E17" s="88" t="s">
        <v>55</v>
      </c>
      <c r="F17" s="88"/>
      <c r="G17" s="88"/>
      <c r="H17" s="88"/>
      <c r="I17" s="30" t="str">
        <f>IF(H17='Table Lists'!$I$2," ", IF(H17="YES", 7, IF(H17="NO", 0)))</f>
        <v xml:space="preserve"> </v>
      </c>
      <c r="J17" s="18" t="str">
        <f>IF(B17='Table Lists'!$B$2," ",IF(B17='Table Lists'!$I$3,'Table Lists'!$J$3,IF(B17='Table Lists'!$I$4,'Table Lists'!$J$4,IF(B17='Table Lists'!$I$5,'Table Lists'!$J$5,IF(B17='Table Lists'!$I$5,'Table Lists'!$J$5, IF(B17='Table Lists'!$I$6, 'Table Lists'!$J$6, IF(B17='Table Lists'!$I$7,'Table Lists'!$J$7,IF(B17='Table Lists'!$I$8,'Table Lists'!$J$8,IF(B17='Table Lists'!$I$9,'Table Lists'!$J$9,IF(B17='Table Lists'!$I$10,'Table Lists'!$J$10,IF(B17='Table Lists'!$I$11,'Table Lists'!$J$11,IF(B17='Table Lists'!$I$12,'Table Lists'!$J$12, IF(B17='Table Lists'!$I$13, 'Table Lists'!$J$13, IF(B17='Table Lists'!$I$14, 'Table Lists'!$J$14))))))))))))))</f>
        <v xml:space="preserve"> </v>
      </c>
      <c r="K17" s="78" t="str">
        <f>IF(B17='Table Lists'!$I$2, " ", 'Light Duty Vehicles (3)'!J17/100)</f>
        <v xml:space="preserve"> </v>
      </c>
      <c r="L17" s="31" t="str">
        <f>IF(B17='Table Lists'!$B$2, " ", IF($M$1-G17&gt;20,15%,0%))</f>
        <v xml:space="preserve"> </v>
      </c>
      <c r="M17" s="18" t="str">
        <f>IF(B17='Table Lists'!$B$2, " ", J17-(J17*L17)+I17)</f>
        <v xml:space="preserve"> </v>
      </c>
    </row>
    <row r="18" spans="1:13" ht="19.5" customHeight="1" x14ac:dyDescent="0.25">
      <c r="A18" s="88"/>
      <c r="B18" s="88"/>
      <c r="C18" s="88"/>
      <c r="D18" s="88"/>
      <c r="E18" s="88" t="s">
        <v>55</v>
      </c>
      <c r="F18" s="88"/>
      <c r="G18" s="88"/>
      <c r="H18" s="88"/>
      <c r="I18" s="30" t="str">
        <f>IF(H18='Table Lists'!$I$2," ", IF(H18="YES", 7, IF(H18="NO", 0)))</f>
        <v xml:space="preserve"> </v>
      </c>
      <c r="J18" s="18" t="str">
        <f>IF(B18='Table Lists'!$B$2," ",IF(B18='Table Lists'!$I$3,'Table Lists'!$J$3,IF(B18='Table Lists'!$I$4,'Table Lists'!$J$4,IF(B18='Table Lists'!$I$5,'Table Lists'!$J$5,IF(B18='Table Lists'!$I$5,'Table Lists'!$J$5, IF(B18='Table Lists'!$I$6, 'Table Lists'!$J$6, IF(B18='Table Lists'!$I$7,'Table Lists'!$J$7,IF(B18='Table Lists'!$I$8,'Table Lists'!$J$8,IF(B18='Table Lists'!$I$9,'Table Lists'!$J$9,IF(B18='Table Lists'!$I$10,'Table Lists'!$J$10,IF(B18='Table Lists'!$I$11,'Table Lists'!$J$11,IF(B18='Table Lists'!$I$12,'Table Lists'!$J$12, IF(B18='Table Lists'!$I$13, 'Table Lists'!$J$13, IF(B18='Table Lists'!$I$14, 'Table Lists'!$J$14))))))))))))))</f>
        <v xml:space="preserve"> </v>
      </c>
      <c r="K18" s="78" t="str">
        <f>IF(B18='Table Lists'!$I$2, " ", 'Light Duty Vehicles (3)'!J18/100)</f>
        <v xml:space="preserve"> </v>
      </c>
      <c r="L18" s="31" t="str">
        <f>IF(B18='Table Lists'!$B$2, " ", IF($M$1-G18&gt;20,15%,0%))</f>
        <v xml:space="preserve"> </v>
      </c>
      <c r="M18" s="18" t="str">
        <f>IF(B18='Table Lists'!$B$2, " ", J18-(J18*L18)+I18)</f>
        <v xml:space="preserve"> </v>
      </c>
    </row>
    <row r="19" spans="1:13" ht="19.5" customHeight="1" x14ac:dyDescent="0.25">
      <c r="A19" s="88"/>
      <c r="B19" s="88"/>
      <c r="C19" s="88"/>
      <c r="D19" s="88"/>
      <c r="E19" s="88" t="s">
        <v>55</v>
      </c>
      <c r="F19" s="88"/>
      <c r="G19" s="88"/>
      <c r="H19" s="88"/>
      <c r="I19" s="30" t="str">
        <f>IF(H19='Table Lists'!$I$2," ", IF(H19="YES", 7, IF(H19="NO", 0)))</f>
        <v xml:space="preserve"> </v>
      </c>
      <c r="J19" s="18" t="str">
        <f>IF(B19='Table Lists'!$B$2," ",IF(B19='Table Lists'!$I$3,'Table Lists'!$J$3,IF(B19='Table Lists'!$I$4,'Table Lists'!$J$4,IF(B19='Table Lists'!$I$5,'Table Lists'!$J$5,IF(B19='Table Lists'!$I$5,'Table Lists'!$J$5, IF(B19='Table Lists'!$I$6, 'Table Lists'!$J$6, IF(B19='Table Lists'!$I$7,'Table Lists'!$J$7,IF(B19='Table Lists'!$I$8,'Table Lists'!$J$8,IF(B19='Table Lists'!$I$9,'Table Lists'!$J$9,IF(B19='Table Lists'!$I$10,'Table Lists'!$J$10,IF(B19='Table Lists'!$I$11,'Table Lists'!$J$11,IF(B19='Table Lists'!$I$12,'Table Lists'!$J$12, IF(B19='Table Lists'!$I$13, 'Table Lists'!$J$13, IF(B19='Table Lists'!$I$14, 'Table Lists'!$J$14))))))))))))))</f>
        <v xml:space="preserve"> </v>
      </c>
      <c r="K19" s="78" t="str">
        <f>IF(B19='Table Lists'!$I$2, " ", 'Light Duty Vehicles (3)'!J19/100)</f>
        <v xml:space="preserve"> </v>
      </c>
      <c r="L19" s="31" t="str">
        <f>IF(B19='Table Lists'!$B$2, " ", IF($M$1-G19&gt;20,15%,0%))</f>
        <v xml:space="preserve"> </v>
      </c>
      <c r="M19" s="18" t="str">
        <f>IF(B19='Table Lists'!$B$2, " ", J19-(J19*L19)+I19)</f>
        <v xml:space="preserve"> </v>
      </c>
    </row>
    <row r="20" spans="1:13" ht="19.5" customHeight="1" x14ac:dyDescent="0.25">
      <c r="A20" s="88"/>
      <c r="B20" s="88"/>
      <c r="C20" s="88"/>
      <c r="D20" s="88"/>
      <c r="E20" s="88" t="s">
        <v>55</v>
      </c>
      <c r="F20" s="88"/>
      <c r="G20" s="88"/>
      <c r="H20" s="88"/>
      <c r="I20" s="30" t="str">
        <f>IF(H20='Table Lists'!$I$2," ", IF(H20="YES", 7, IF(H20="NO", 0)))</f>
        <v xml:space="preserve"> </v>
      </c>
      <c r="J20" s="18" t="str">
        <f>IF(B20='Table Lists'!$B$2," ",IF(B20='Table Lists'!$I$3,'Table Lists'!$J$3,IF(B20='Table Lists'!$I$4,'Table Lists'!$J$4,IF(B20='Table Lists'!$I$5,'Table Lists'!$J$5,IF(B20='Table Lists'!$I$5,'Table Lists'!$J$5, IF(B20='Table Lists'!$I$6, 'Table Lists'!$J$6, IF(B20='Table Lists'!$I$7,'Table Lists'!$J$7,IF(B20='Table Lists'!$I$8,'Table Lists'!$J$8,IF(B20='Table Lists'!$I$9,'Table Lists'!$J$9,IF(B20='Table Lists'!$I$10,'Table Lists'!$J$10,IF(B20='Table Lists'!$I$11,'Table Lists'!$J$11,IF(B20='Table Lists'!$I$12,'Table Lists'!$J$12, IF(B20='Table Lists'!$I$13, 'Table Lists'!$J$13, IF(B20='Table Lists'!$I$14, 'Table Lists'!$J$14))))))))))))))</f>
        <v xml:space="preserve"> </v>
      </c>
      <c r="K20" s="78" t="str">
        <f>IF(B20='Table Lists'!$I$2, " ", 'Light Duty Vehicles (3)'!J20/100)</f>
        <v xml:space="preserve"> </v>
      </c>
      <c r="L20" s="31" t="str">
        <f>IF(B20='Table Lists'!$B$2, " ", IF($M$1-G20&gt;20,15%,0%))</f>
        <v xml:space="preserve"> </v>
      </c>
      <c r="M20" s="18" t="str">
        <f>IF(B20='Table Lists'!$B$2, " ", J20-(J20*L20)+I20)</f>
        <v xml:space="preserve"> </v>
      </c>
    </row>
    <row r="21" spans="1:13" ht="19.5" customHeight="1" x14ac:dyDescent="0.25">
      <c r="A21" s="88"/>
      <c r="B21" s="88"/>
      <c r="C21" s="88"/>
      <c r="D21" s="88"/>
      <c r="E21" s="88" t="s">
        <v>55</v>
      </c>
      <c r="F21" s="88"/>
      <c r="G21" s="88"/>
      <c r="H21" s="88"/>
      <c r="I21" s="30" t="str">
        <f>IF(H21='Table Lists'!$I$2," ", IF(H21="YES", 7, IF(H21="NO", 0)))</f>
        <v xml:space="preserve"> </v>
      </c>
      <c r="J21" s="18" t="str">
        <f>IF(B21='Table Lists'!$B$2," ",IF(B21='Table Lists'!$I$3,'Table Lists'!$J$3,IF(B21='Table Lists'!$I$4,'Table Lists'!$J$4,IF(B21='Table Lists'!$I$5,'Table Lists'!$J$5,IF(B21='Table Lists'!$I$5,'Table Lists'!$J$5, IF(B21='Table Lists'!$I$6, 'Table Lists'!$J$6, IF(B21='Table Lists'!$I$7,'Table Lists'!$J$7,IF(B21='Table Lists'!$I$8,'Table Lists'!$J$8,IF(B21='Table Lists'!$I$9,'Table Lists'!$J$9,IF(B21='Table Lists'!$I$10,'Table Lists'!$J$10,IF(B21='Table Lists'!$I$11,'Table Lists'!$J$11,IF(B21='Table Lists'!$I$12,'Table Lists'!$J$12, IF(B21='Table Lists'!$I$13, 'Table Lists'!$J$13, IF(B21='Table Lists'!$I$14, 'Table Lists'!$J$14))))))))))))))</f>
        <v xml:space="preserve"> </v>
      </c>
      <c r="K21" s="78" t="str">
        <f>IF(B21='Table Lists'!$I$2, " ", 'Light Duty Vehicles (3)'!J21/100)</f>
        <v xml:space="preserve"> </v>
      </c>
      <c r="L21" s="31" t="str">
        <f>IF(B21='Table Lists'!$B$2, " ", IF($M$1-G21&gt;20,15%,0%))</f>
        <v xml:space="preserve"> </v>
      </c>
      <c r="M21" s="18" t="str">
        <f>IF(B21='Table Lists'!$B$2, " ", J21-(J21*L21)+I21)</f>
        <v xml:space="preserve"> </v>
      </c>
    </row>
    <row r="22" spans="1:13" ht="19.5" customHeight="1" x14ac:dyDescent="0.25">
      <c r="A22" s="88"/>
      <c r="B22" s="88"/>
      <c r="C22" s="88"/>
      <c r="D22" s="88"/>
      <c r="E22" s="88" t="s">
        <v>55</v>
      </c>
      <c r="F22" s="88"/>
      <c r="G22" s="88"/>
      <c r="H22" s="88"/>
      <c r="I22" s="30" t="str">
        <f>IF(H22='Table Lists'!$I$2," ", IF(H22="YES", 7, IF(H22="NO", 0)))</f>
        <v xml:space="preserve"> </v>
      </c>
      <c r="J22" s="18" t="str">
        <f>IF(B22='Table Lists'!$B$2," ",IF(B22='Table Lists'!$I$3,'Table Lists'!$J$3,IF(B22='Table Lists'!$I$4,'Table Lists'!$J$4,IF(B22='Table Lists'!$I$5,'Table Lists'!$J$5,IF(B22='Table Lists'!$I$5,'Table Lists'!$J$5, IF(B22='Table Lists'!$I$6, 'Table Lists'!$J$6, IF(B22='Table Lists'!$I$7,'Table Lists'!$J$7,IF(B22='Table Lists'!$I$8,'Table Lists'!$J$8,IF(B22='Table Lists'!$I$9,'Table Lists'!$J$9,IF(B22='Table Lists'!$I$10,'Table Lists'!$J$10,IF(B22='Table Lists'!$I$11,'Table Lists'!$J$11,IF(B22='Table Lists'!$I$12,'Table Lists'!$J$12, IF(B22='Table Lists'!$I$13, 'Table Lists'!$J$13, IF(B22='Table Lists'!$I$14, 'Table Lists'!$J$14))))))))))))))</f>
        <v xml:space="preserve"> </v>
      </c>
      <c r="K22" s="78" t="str">
        <f>IF(B22='Table Lists'!$I$2, " ", 'Light Duty Vehicles (3)'!J22/100)</f>
        <v xml:space="preserve"> </v>
      </c>
      <c r="L22" s="31" t="str">
        <f>IF(B22='Table Lists'!$B$2, " ", IF($M$1-G22&gt;20,15%,0%))</f>
        <v xml:space="preserve"> </v>
      </c>
      <c r="M22" s="18" t="str">
        <f>IF(B22='Table Lists'!$B$2, " ", J22-(J22*L22)+I22)</f>
        <v xml:space="preserve"> </v>
      </c>
    </row>
    <row r="23" spans="1:13" ht="19.5" customHeight="1" x14ac:dyDescent="0.25">
      <c r="A23" s="88"/>
      <c r="B23" s="88"/>
      <c r="C23" s="88"/>
      <c r="D23" s="88"/>
      <c r="E23" s="88" t="s">
        <v>55</v>
      </c>
      <c r="F23" s="88"/>
      <c r="G23" s="88"/>
      <c r="H23" s="88"/>
      <c r="I23" s="30" t="str">
        <f>IF(H23='Table Lists'!$I$2," ", IF(H23="YES", 7, IF(H23="NO", 0)))</f>
        <v xml:space="preserve"> </v>
      </c>
      <c r="J23" s="18" t="str">
        <f>IF(B23='Table Lists'!$B$2," ",IF(B23='Table Lists'!$I$3,'Table Lists'!$J$3,IF(B23='Table Lists'!$I$4,'Table Lists'!$J$4,IF(B23='Table Lists'!$I$5,'Table Lists'!$J$5,IF(B23='Table Lists'!$I$5,'Table Lists'!$J$5, IF(B23='Table Lists'!$I$6, 'Table Lists'!$J$6, IF(B23='Table Lists'!$I$7,'Table Lists'!$J$7,IF(B23='Table Lists'!$I$8,'Table Lists'!$J$8,IF(B23='Table Lists'!$I$9,'Table Lists'!$J$9,IF(B23='Table Lists'!$I$10,'Table Lists'!$J$10,IF(B23='Table Lists'!$I$11,'Table Lists'!$J$11,IF(B23='Table Lists'!$I$12,'Table Lists'!$J$12, IF(B23='Table Lists'!$I$13, 'Table Lists'!$J$13, IF(B23='Table Lists'!$I$14, 'Table Lists'!$J$14))))))))))))))</f>
        <v xml:space="preserve"> </v>
      </c>
      <c r="K23" s="78" t="str">
        <f>IF(B23='Table Lists'!$I$2, " ", 'Light Duty Vehicles (3)'!J23/100)</f>
        <v xml:space="preserve"> </v>
      </c>
      <c r="L23" s="31" t="str">
        <f>IF(B23='Table Lists'!$B$2, " ", IF($M$1-G23&gt;20,15%,0%))</f>
        <v xml:space="preserve"> </v>
      </c>
      <c r="M23" s="18" t="str">
        <f>IF(B23='Table Lists'!$B$2, " ", J23-(J23*L23)+I23)</f>
        <v xml:space="preserve"> </v>
      </c>
    </row>
    <row r="24" spans="1:13" ht="19.5" customHeight="1" x14ac:dyDescent="0.25">
      <c r="A24" s="88"/>
      <c r="B24" s="88"/>
      <c r="C24" s="88"/>
      <c r="D24" s="88"/>
      <c r="E24" s="88" t="s">
        <v>55</v>
      </c>
      <c r="F24" s="88"/>
      <c r="G24" s="88"/>
      <c r="H24" s="88"/>
      <c r="I24" s="30" t="str">
        <f>IF(H24='Table Lists'!$I$2," ", IF(H24="YES", 7, IF(H24="NO", 0)))</f>
        <v xml:space="preserve"> </v>
      </c>
      <c r="J24" s="18" t="str">
        <f>IF(B24='Table Lists'!$B$2," ",IF(B24='Table Lists'!$I$3,'Table Lists'!$J$3,IF(B24='Table Lists'!$I$4,'Table Lists'!$J$4,IF(B24='Table Lists'!$I$5,'Table Lists'!$J$5,IF(B24='Table Lists'!$I$5,'Table Lists'!$J$5, IF(B24='Table Lists'!$I$6, 'Table Lists'!$J$6, IF(B24='Table Lists'!$I$7,'Table Lists'!$J$7,IF(B24='Table Lists'!$I$8,'Table Lists'!$J$8,IF(B24='Table Lists'!$I$9,'Table Lists'!$J$9,IF(B24='Table Lists'!$I$10,'Table Lists'!$J$10,IF(B24='Table Lists'!$I$11,'Table Lists'!$J$11,IF(B24='Table Lists'!$I$12,'Table Lists'!$J$12, IF(B24='Table Lists'!$I$13, 'Table Lists'!$J$13, IF(B24='Table Lists'!$I$14, 'Table Lists'!$J$14))))))))))))))</f>
        <v xml:space="preserve"> </v>
      </c>
      <c r="K24" s="78" t="str">
        <f>IF(B24='Table Lists'!$I$2, " ", 'Light Duty Vehicles (3)'!J24/100)</f>
        <v xml:space="preserve"> </v>
      </c>
      <c r="L24" s="31" t="str">
        <f>IF(B24='Table Lists'!$B$2, " ", IF($M$1-G24&gt;20,15%,0%))</f>
        <v xml:space="preserve"> </v>
      </c>
      <c r="M24" s="18" t="str">
        <f>IF(B24='Table Lists'!$B$2, " ", J24-(J24*L24)+I24)</f>
        <v xml:space="preserve"> </v>
      </c>
    </row>
    <row r="25" spans="1:13" ht="19.5" customHeight="1" x14ac:dyDescent="0.25">
      <c r="A25" s="88"/>
      <c r="B25" s="88"/>
      <c r="C25" s="88"/>
      <c r="D25" s="88"/>
      <c r="E25" s="88" t="s">
        <v>55</v>
      </c>
      <c r="F25" s="88"/>
      <c r="G25" s="88"/>
      <c r="H25" s="88"/>
      <c r="I25" s="30" t="str">
        <f>IF(H25='Table Lists'!$I$2," ", IF(H25="YES", 7, IF(H25="NO", 0)))</f>
        <v xml:space="preserve"> </v>
      </c>
      <c r="J25" s="18" t="str">
        <f>IF(B25='Table Lists'!$B$2," ",IF(B25='Table Lists'!$I$3,'Table Lists'!$J$3,IF(B25='Table Lists'!$I$4,'Table Lists'!$J$4,IF(B25='Table Lists'!$I$5,'Table Lists'!$J$5,IF(B25='Table Lists'!$I$5,'Table Lists'!$J$5, IF(B25='Table Lists'!$I$6, 'Table Lists'!$J$6, IF(B25='Table Lists'!$I$7,'Table Lists'!$J$7,IF(B25='Table Lists'!$I$8,'Table Lists'!$J$8,IF(B25='Table Lists'!$I$9,'Table Lists'!$J$9,IF(B25='Table Lists'!$I$10,'Table Lists'!$J$10,IF(B25='Table Lists'!$I$11,'Table Lists'!$J$11,IF(B25='Table Lists'!$I$12,'Table Lists'!$J$12, IF(B25='Table Lists'!$I$13, 'Table Lists'!$J$13, IF(B25='Table Lists'!$I$14, 'Table Lists'!$J$14))))))))))))))</f>
        <v xml:space="preserve"> </v>
      </c>
      <c r="K25" s="78" t="str">
        <f>IF(B25='Table Lists'!$I$2, " ", 'Light Duty Vehicles (3)'!J25/100)</f>
        <v xml:space="preserve"> </v>
      </c>
      <c r="L25" s="31" t="str">
        <f>IF(B25='Table Lists'!$B$2, " ", IF($M$1-G25&gt;20,15%,0%))</f>
        <v xml:space="preserve"> </v>
      </c>
      <c r="M25" s="18" t="str">
        <f>IF(B25='Table Lists'!$B$2, " ", J25-(J25*L25)+I25)</f>
        <v xml:space="preserve"> </v>
      </c>
    </row>
    <row r="26" spans="1:13" ht="19.5" customHeight="1" x14ac:dyDescent="0.25">
      <c r="A26" s="88"/>
      <c r="B26" s="88"/>
      <c r="C26" s="88"/>
      <c r="D26" s="88"/>
      <c r="E26" s="88" t="s">
        <v>55</v>
      </c>
      <c r="F26" s="88"/>
      <c r="G26" s="88"/>
      <c r="H26" s="88"/>
      <c r="I26" s="30" t="str">
        <f>IF(H26='Table Lists'!$I$2," ", IF(H26="YES", 7, IF(H26="NO", 0)))</f>
        <v xml:space="preserve"> </v>
      </c>
      <c r="J26" s="18" t="str">
        <f>IF(B26='Table Lists'!$B$2," ",IF(B26='Table Lists'!$I$3,'Table Lists'!$J$3,IF(B26='Table Lists'!$I$4,'Table Lists'!$J$4,IF(B26='Table Lists'!$I$5,'Table Lists'!$J$5,IF(B26='Table Lists'!$I$5,'Table Lists'!$J$5, IF(B26='Table Lists'!$I$6, 'Table Lists'!$J$6, IF(B26='Table Lists'!$I$7,'Table Lists'!$J$7,IF(B26='Table Lists'!$I$8,'Table Lists'!$J$8,IF(B26='Table Lists'!$I$9,'Table Lists'!$J$9,IF(B26='Table Lists'!$I$10,'Table Lists'!$J$10,IF(B26='Table Lists'!$I$11,'Table Lists'!$J$11,IF(B26='Table Lists'!$I$12,'Table Lists'!$J$12, IF(B26='Table Lists'!$I$13, 'Table Lists'!$J$13, IF(B26='Table Lists'!$I$14, 'Table Lists'!$J$14))))))))))))))</f>
        <v xml:space="preserve"> </v>
      </c>
      <c r="K26" s="78" t="str">
        <f>IF(B26='Table Lists'!$I$2, " ", 'Light Duty Vehicles (3)'!J26/100)</f>
        <v xml:space="preserve"> </v>
      </c>
      <c r="L26" s="31" t="str">
        <f>IF(B26='Table Lists'!$B$2, " ", IF($M$1-G26&gt;20,15%,0%))</f>
        <v xml:space="preserve"> </v>
      </c>
      <c r="M26" s="18" t="str">
        <f>IF(B26='Table Lists'!$B$2, " ", J26-(J26*L26)+I26)</f>
        <v xml:space="preserve"> </v>
      </c>
    </row>
    <row r="27" spans="1:13" ht="19.5" customHeight="1" x14ac:dyDescent="0.25">
      <c r="A27" s="88"/>
      <c r="B27" s="88"/>
      <c r="C27" s="88"/>
      <c r="D27" s="88"/>
      <c r="E27" s="88" t="s">
        <v>55</v>
      </c>
      <c r="F27" s="88"/>
      <c r="G27" s="88"/>
      <c r="H27" s="88"/>
      <c r="I27" s="30" t="str">
        <f>IF(H27='Table Lists'!$I$2," ", IF(H27="YES", 7, IF(H27="NO", 0)))</f>
        <v xml:space="preserve"> </v>
      </c>
      <c r="J27" s="18" t="str">
        <f>IF(B27='Table Lists'!$B$2," ",IF(B27='Table Lists'!$I$3,'Table Lists'!$J$3,IF(B27='Table Lists'!$I$4,'Table Lists'!$J$4,IF(B27='Table Lists'!$I$5,'Table Lists'!$J$5,IF(B27='Table Lists'!$I$5,'Table Lists'!$J$5, IF(B27='Table Lists'!$I$6, 'Table Lists'!$J$6, IF(B27='Table Lists'!$I$7,'Table Lists'!$J$7,IF(B27='Table Lists'!$I$8,'Table Lists'!$J$8,IF(B27='Table Lists'!$I$9,'Table Lists'!$J$9,IF(B27='Table Lists'!$I$10,'Table Lists'!$J$10,IF(B27='Table Lists'!$I$11,'Table Lists'!$J$11,IF(B27='Table Lists'!$I$12,'Table Lists'!$J$12, IF(B27='Table Lists'!$I$13, 'Table Lists'!$J$13, IF(B27='Table Lists'!$I$14, 'Table Lists'!$J$14))))))))))))))</f>
        <v xml:space="preserve"> </v>
      </c>
      <c r="K27" s="78" t="str">
        <f>IF(B27='Table Lists'!$I$2, " ", 'Light Duty Vehicles (3)'!J27/100)</f>
        <v xml:space="preserve"> </v>
      </c>
      <c r="L27" s="31" t="str">
        <f>IF(B27='Table Lists'!$B$2, " ", IF($M$1-G27&gt;20,15%,0%))</f>
        <v xml:space="preserve"> </v>
      </c>
      <c r="M27" s="18" t="str">
        <f>IF(B27='Table Lists'!$B$2, " ", J27-(J27*L27)+I27)</f>
        <v xml:space="preserve"> </v>
      </c>
    </row>
    <row r="28" spans="1:13" ht="19.5" customHeight="1" x14ac:dyDescent="0.25">
      <c r="A28" s="88"/>
      <c r="B28" s="88"/>
      <c r="C28" s="88"/>
      <c r="D28" s="88"/>
      <c r="E28" s="88" t="s">
        <v>55</v>
      </c>
      <c r="F28" s="88"/>
      <c r="G28" s="88"/>
      <c r="H28" s="88"/>
      <c r="I28" s="30" t="str">
        <f>IF(H28='Table Lists'!$I$2," ", IF(H28="YES", 7, IF(H28="NO", 0)))</f>
        <v xml:space="preserve"> </v>
      </c>
      <c r="J28" s="18" t="str">
        <f>IF(B28='Table Lists'!$B$2," ",IF(B28='Table Lists'!$I$3,'Table Lists'!$J$3,IF(B28='Table Lists'!$I$4,'Table Lists'!$J$4,IF(B28='Table Lists'!$I$5,'Table Lists'!$J$5,IF(B28='Table Lists'!$I$5,'Table Lists'!$J$5, IF(B28='Table Lists'!$I$6, 'Table Lists'!$J$6, IF(B28='Table Lists'!$I$7,'Table Lists'!$J$7,IF(B28='Table Lists'!$I$8,'Table Lists'!$J$8,IF(B28='Table Lists'!$I$9,'Table Lists'!$J$9,IF(B28='Table Lists'!$I$10,'Table Lists'!$J$10,IF(B28='Table Lists'!$I$11,'Table Lists'!$J$11,IF(B28='Table Lists'!$I$12,'Table Lists'!$J$12, IF(B28='Table Lists'!$I$13, 'Table Lists'!$J$13, IF(B28='Table Lists'!$I$14, 'Table Lists'!$J$14))))))))))))))</f>
        <v xml:space="preserve"> </v>
      </c>
      <c r="K28" s="78" t="str">
        <f>IF(B28='Table Lists'!$I$2, " ", 'Light Duty Vehicles (3)'!J28/100)</f>
        <v xml:space="preserve"> </v>
      </c>
      <c r="L28" s="31" t="str">
        <f>IF(B28='Table Lists'!$B$2, " ", IF($M$1-G28&gt;20,15%,0%))</f>
        <v xml:space="preserve"> </v>
      </c>
      <c r="M28" s="18" t="str">
        <f>IF(B28='Table Lists'!$B$2, " ", J28-(J28*L28)+I28)</f>
        <v xml:space="preserve"> </v>
      </c>
    </row>
    <row r="29" spans="1:13" ht="19.5" customHeight="1" x14ac:dyDescent="0.25">
      <c r="A29" s="88"/>
      <c r="B29" s="88"/>
      <c r="C29" s="88"/>
      <c r="D29" s="88"/>
      <c r="E29" s="88" t="s">
        <v>55</v>
      </c>
      <c r="F29" s="88"/>
      <c r="G29" s="88"/>
      <c r="H29" s="88"/>
      <c r="I29" s="30" t="str">
        <f>IF(H29='Table Lists'!$I$2," ", IF(H29="YES", 7, IF(H29="NO", 0)))</f>
        <v xml:space="preserve"> </v>
      </c>
      <c r="J29" s="18" t="str">
        <f>IF(B29='Table Lists'!$B$2," ",IF(B29='Table Lists'!$I$3,'Table Lists'!$J$3,IF(B29='Table Lists'!$I$4,'Table Lists'!$J$4,IF(B29='Table Lists'!$I$5,'Table Lists'!$J$5,IF(B29='Table Lists'!$I$5,'Table Lists'!$J$5, IF(B29='Table Lists'!$I$6, 'Table Lists'!$J$6, IF(B29='Table Lists'!$I$7,'Table Lists'!$J$7,IF(B29='Table Lists'!$I$8,'Table Lists'!$J$8,IF(B29='Table Lists'!$I$9,'Table Lists'!$J$9,IF(B29='Table Lists'!$I$10,'Table Lists'!$J$10,IF(B29='Table Lists'!$I$11,'Table Lists'!$J$11,IF(B29='Table Lists'!$I$12,'Table Lists'!$J$12, IF(B29='Table Lists'!$I$13, 'Table Lists'!$J$13, IF(B29='Table Lists'!$I$14, 'Table Lists'!$J$14))))))))))))))</f>
        <v xml:space="preserve"> </v>
      </c>
      <c r="K29" s="78" t="str">
        <f>IF(B29='Table Lists'!$I$2, " ", 'Light Duty Vehicles (3)'!J29/100)</f>
        <v xml:space="preserve"> </v>
      </c>
      <c r="L29" s="31" t="str">
        <f>IF(B29='Table Lists'!$B$2, " ", IF($M$1-G29&gt;20,15%,0%))</f>
        <v xml:space="preserve"> </v>
      </c>
      <c r="M29" s="18" t="str">
        <f>IF(B29='Table Lists'!$B$2, " ", J29-(J29*L29)+I29)</f>
        <v xml:space="preserve"> </v>
      </c>
    </row>
    <row r="30" spans="1:13" ht="19.5" customHeight="1" x14ac:dyDescent="0.25">
      <c r="A30" s="88"/>
      <c r="B30" s="88"/>
      <c r="C30" s="88"/>
      <c r="D30" s="88"/>
      <c r="E30" s="88" t="s">
        <v>55</v>
      </c>
      <c r="F30" s="88"/>
      <c r="G30" s="88"/>
      <c r="H30" s="88"/>
      <c r="I30" s="30" t="str">
        <f>IF(H30='Table Lists'!$I$2," ", IF(H30="YES", 7, IF(H30="NO", 0)))</f>
        <v xml:space="preserve"> </v>
      </c>
      <c r="J30" s="18" t="str">
        <f>IF(B30='Table Lists'!$B$2," ",IF(B30='Table Lists'!$I$3,'Table Lists'!$J$3,IF(B30='Table Lists'!$I$4,'Table Lists'!$J$4,IF(B30='Table Lists'!$I$5,'Table Lists'!$J$5,IF(B30='Table Lists'!$I$5,'Table Lists'!$J$5, IF(B30='Table Lists'!$I$6, 'Table Lists'!$J$6, IF(B30='Table Lists'!$I$7,'Table Lists'!$J$7,IF(B30='Table Lists'!$I$8,'Table Lists'!$J$8,IF(B30='Table Lists'!$I$9,'Table Lists'!$J$9,IF(B30='Table Lists'!$I$10,'Table Lists'!$J$10,IF(B30='Table Lists'!$I$11,'Table Lists'!$J$11,IF(B30='Table Lists'!$I$12,'Table Lists'!$J$12, IF(B30='Table Lists'!$I$13, 'Table Lists'!$J$13, IF(B30='Table Lists'!$I$14, 'Table Lists'!$J$14))))))))))))))</f>
        <v xml:space="preserve"> </v>
      </c>
      <c r="K30" s="78" t="str">
        <f>IF(B30='Table Lists'!$I$2, " ", 'Light Duty Vehicles (3)'!J30/100)</f>
        <v xml:space="preserve"> </v>
      </c>
      <c r="L30" s="31" t="str">
        <f>IF(B30='Table Lists'!$B$2, " ", IF($M$1-G30&gt;20,15%,0%))</f>
        <v xml:space="preserve"> </v>
      </c>
      <c r="M30" s="18" t="str">
        <f>IF(B30='Table Lists'!$B$2, " ", J30-(J30*L30)+I30)</f>
        <v xml:space="preserve"> </v>
      </c>
    </row>
    <row r="31" spans="1:13" ht="19.5" customHeight="1" x14ac:dyDescent="0.25">
      <c r="A31" s="88"/>
      <c r="B31" s="88"/>
      <c r="C31" s="88"/>
      <c r="D31" s="88"/>
      <c r="E31" s="88" t="s">
        <v>55</v>
      </c>
      <c r="F31" s="88"/>
      <c r="G31" s="88"/>
      <c r="H31" s="88"/>
      <c r="I31" s="30" t="str">
        <f>IF(H31='Table Lists'!$I$2," ", IF(H31="YES", 7, IF(H31="NO", 0)))</f>
        <v xml:space="preserve"> </v>
      </c>
      <c r="J31" s="18" t="str">
        <f>IF(B31='Table Lists'!$B$2," ",IF(B31='Table Lists'!$I$3,'Table Lists'!$J$3,IF(B31='Table Lists'!$I$4,'Table Lists'!$J$4,IF(B31='Table Lists'!$I$5,'Table Lists'!$J$5,IF(B31='Table Lists'!$I$5,'Table Lists'!$J$5, IF(B31='Table Lists'!$I$6, 'Table Lists'!$J$6, IF(B31='Table Lists'!$I$7,'Table Lists'!$J$7,IF(B31='Table Lists'!$I$8,'Table Lists'!$J$8,IF(B31='Table Lists'!$I$9,'Table Lists'!$J$9,IF(B31='Table Lists'!$I$10,'Table Lists'!$J$10,IF(B31='Table Lists'!$I$11,'Table Lists'!$J$11,IF(B31='Table Lists'!$I$12,'Table Lists'!$J$12, IF(B31='Table Lists'!$I$13, 'Table Lists'!$J$13, IF(B31='Table Lists'!$I$14, 'Table Lists'!$J$14))))))))))))))</f>
        <v xml:space="preserve"> </v>
      </c>
      <c r="K31" s="78" t="str">
        <f>IF(B31='Table Lists'!$I$2, " ", 'Light Duty Vehicles (3)'!J31/100)</f>
        <v xml:space="preserve"> </v>
      </c>
      <c r="L31" s="31" t="str">
        <f>IF(B31='Table Lists'!$B$2, " ", IF($M$1-G31&gt;20,15%,0%))</f>
        <v xml:space="preserve"> </v>
      </c>
      <c r="M31" s="18" t="str">
        <f>IF(B31='Table Lists'!$B$2, " ", J31-(J31*L31)+I31)</f>
        <v xml:space="preserve"> </v>
      </c>
    </row>
    <row r="32" spans="1:13" ht="19.5" customHeight="1" x14ac:dyDescent="0.25">
      <c r="A32" s="88"/>
      <c r="B32" s="88"/>
      <c r="C32" s="88"/>
      <c r="D32" s="88"/>
      <c r="E32" s="88" t="s">
        <v>55</v>
      </c>
      <c r="F32" s="88"/>
      <c r="G32" s="88"/>
      <c r="H32" s="88"/>
      <c r="I32" s="30" t="str">
        <f>IF(H32='Table Lists'!$I$2," ", IF(H32="YES", 7, IF(H32="NO", 0)))</f>
        <v xml:space="preserve"> </v>
      </c>
      <c r="J32" s="18" t="str">
        <f>IF(B32='Table Lists'!$B$2," ",IF(B32='Table Lists'!$I$3,'Table Lists'!$J$3,IF(B32='Table Lists'!$I$4,'Table Lists'!$J$4,IF(B32='Table Lists'!$I$5,'Table Lists'!$J$5,IF(B32='Table Lists'!$I$5,'Table Lists'!$J$5, IF(B32='Table Lists'!$I$6, 'Table Lists'!$J$6, IF(B32='Table Lists'!$I$7,'Table Lists'!$J$7,IF(B32='Table Lists'!$I$8,'Table Lists'!$J$8,IF(B32='Table Lists'!$I$9,'Table Lists'!$J$9,IF(B32='Table Lists'!$I$10,'Table Lists'!$J$10,IF(B32='Table Lists'!$I$11,'Table Lists'!$J$11,IF(B32='Table Lists'!$I$12,'Table Lists'!$J$12, IF(B32='Table Lists'!$I$13, 'Table Lists'!$J$13, IF(B32='Table Lists'!$I$14, 'Table Lists'!$J$14))))))))))))))</f>
        <v xml:space="preserve"> </v>
      </c>
      <c r="K32" s="78" t="str">
        <f>IF(B32='Table Lists'!$I$2, " ", 'Light Duty Vehicles (3)'!J32/100)</f>
        <v xml:space="preserve"> </v>
      </c>
      <c r="L32" s="31" t="str">
        <f>IF(B32='Table Lists'!$B$2, " ", IF($M$1-G32&gt;20,15%,0%))</f>
        <v xml:space="preserve"> </v>
      </c>
      <c r="M32" s="18" t="str">
        <f>IF(B32='Table Lists'!$B$2, " ", J32-(J32*L32)+I32)</f>
        <v xml:space="preserve"> </v>
      </c>
    </row>
    <row r="33" spans="1:13" ht="19.5" customHeight="1" x14ac:dyDescent="0.25">
      <c r="A33" s="88"/>
      <c r="B33" s="88"/>
      <c r="C33" s="88"/>
      <c r="D33" s="88"/>
      <c r="E33" s="88" t="s">
        <v>55</v>
      </c>
      <c r="F33" s="88"/>
      <c r="G33" s="88"/>
      <c r="H33" s="88"/>
      <c r="I33" s="30" t="str">
        <f>IF(H33='Table Lists'!$I$2," ", IF(H33="YES", 7, IF(H33="NO", 0)))</f>
        <v xml:space="preserve"> </v>
      </c>
      <c r="J33" s="18" t="str">
        <f>IF(B33='Table Lists'!$B$2," ",IF(B33='Table Lists'!$I$3,'Table Lists'!$J$3,IF(B33='Table Lists'!$I$4,'Table Lists'!$J$4,IF(B33='Table Lists'!$I$5,'Table Lists'!$J$5,IF(B33='Table Lists'!$I$5,'Table Lists'!$J$5, IF(B33='Table Lists'!$I$6, 'Table Lists'!$J$6, IF(B33='Table Lists'!$I$7,'Table Lists'!$J$7,IF(B33='Table Lists'!$I$8,'Table Lists'!$J$8,IF(B33='Table Lists'!$I$9,'Table Lists'!$J$9,IF(B33='Table Lists'!$I$10,'Table Lists'!$J$10,IF(B33='Table Lists'!$I$11,'Table Lists'!$J$11,IF(B33='Table Lists'!$I$12,'Table Lists'!$J$12, IF(B33='Table Lists'!$I$13, 'Table Lists'!$J$13, IF(B33='Table Lists'!$I$14, 'Table Lists'!$J$14))))))))))))))</f>
        <v xml:space="preserve"> </v>
      </c>
      <c r="K33" s="78" t="str">
        <f>IF(B33='Table Lists'!$I$2, " ", 'Light Duty Vehicles (3)'!J33/100)</f>
        <v xml:space="preserve"> </v>
      </c>
      <c r="L33" s="31" t="str">
        <f>IF(B33='Table Lists'!$B$2, " ", IF($M$1-G33&gt;20,15%,0%))</f>
        <v xml:space="preserve"> </v>
      </c>
      <c r="M33" s="18" t="str">
        <f>IF(B33='Table Lists'!$B$2, " ", J33-(J33*L33)+I33)</f>
        <v xml:space="preserve"> </v>
      </c>
    </row>
    <row r="34" spans="1:13" ht="19.5" customHeight="1" x14ac:dyDescent="0.25">
      <c r="A34" s="88"/>
      <c r="B34" s="88"/>
      <c r="C34" s="88"/>
      <c r="D34" s="88"/>
      <c r="E34" s="88" t="s">
        <v>55</v>
      </c>
      <c r="F34" s="88"/>
      <c r="G34" s="88"/>
      <c r="H34" s="88"/>
      <c r="I34" s="30" t="str">
        <f>IF(H34='Table Lists'!$I$2," ", IF(H34="YES", 7, IF(H34="NO", 0)))</f>
        <v xml:space="preserve"> </v>
      </c>
      <c r="J34" s="18" t="str">
        <f>IF(B34='Table Lists'!$B$2," ",IF(B34='Table Lists'!$I$3,'Table Lists'!$J$3,IF(B34='Table Lists'!$I$4,'Table Lists'!$J$4,IF(B34='Table Lists'!$I$5,'Table Lists'!$J$5,IF(B34='Table Lists'!$I$5,'Table Lists'!$J$5, IF(B34='Table Lists'!$I$6, 'Table Lists'!$J$6, IF(B34='Table Lists'!$I$7,'Table Lists'!$J$7,IF(B34='Table Lists'!$I$8,'Table Lists'!$J$8,IF(B34='Table Lists'!$I$9,'Table Lists'!$J$9,IF(B34='Table Lists'!$I$10,'Table Lists'!$J$10,IF(B34='Table Lists'!$I$11,'Table Lists'!$J$11,IF(B34='Table Lists'!$I$12,'Table Lists'!$J$12, IF(B34='Table Lists'!$I$13, 'Table Lists'!$J$13, IF(B34='Table Lists'!$I$14, 'Table Lists'!$J$14))))))))))))))</f>
        <v xml:space="preserve"> </v>
      </c>
      <c r="K34" s="78" t="str">
        <f>IF(B34='Table Lists'!$I$2, " ", 'Light Duty Vehicles (3)'!J34/100)</f>
        <v xml:space="preserve"> </v>
      </c>
      <c r="L34" s="31" t="str">
        <f>IF(B34='Table Lists'!$B$2, " ", IF($M$1-G34&gt;20,15%,0%))</f>
        <v xml:space="preserve"> </v>
      </c>
      <c r="M34" s="18" t="str">
        <f>IF(B34='Table Lists'!$B$2, " ", J34-(J34*L34)+I34)</f>
        <v xml:space="preserve"> </v>
      </c>
    </row>
    <row r="35" spans="1:13" ht="19.5" customHeight="1" x14ac:dyDescent="0.25">
      <c r="A35" s="88"/>
      <c r="B35" s="88"/>
      <c r="C35" s="88"/>
      <c r="D35" s="88"/>
      <c r="E35" s="88" t="s">
        <v>55</v>
      </c>
      <c r="F35" s="88"/>
      <c r="G35" s="88"/>
      <c r="H35" s="88"/>
      <c r="I35" s="30" t="str">
        <f>IF(H35='Table Lists'!$I$2," ", IF(H35="YES", 7, IF(H35="NO", 0)))</f>
        <v xml:space="preserve"> </v>
      </c>
      <c r="J35" s="18" t="str">
        <f>IF(B35='Table Lists'!$B$2," ",IF(B35='Table Lists'!$I$3,'Table Lists'!$J$3,IF(B35='Table Lists'!$I$4,'Table Lists'!$J$4,IF(B35='Table Lists'!$I$5,'Table Lists'!$J$5,IF(B35='Table Lists'!$I$5,'Table Lists'!$J$5, IF(B35='Table Lists'!$I$6, 'Table Lists'!$J$6, IF(B35='Table Lists'!$I$7,'Table Lists'!$J$7,IF(B35='Table Lists'!$I$8,'Table Lists'!$J$8,IF(B35='Table Lists'!$I$9,'Table Lists'!$J$9,IF(B35='Table Lists'!$I$10,'Table Lists'!$J$10,IF(B35='Table Lists'!$I$11,'Table Lists'!$J$11,IF(B35='Table Lists'!$I$12,'Table Lists'!$J$12, IF(B35='Table Lists'!$I$13, 'Table Lists'!$J$13, IF(B35='Table Lists'!$I$14, 'Table Lists'!$J$14))))))))))))))</f>
        <v xml:space="preserve"> </v>
      </c>
      <c r="K35" s="78" t="str">
        <f>IF(B35='Table Lists'!$I$2, " ", 'Light Duty Vehicles (3)'!J35/100)</f>
        <v xml:space="preserve"> </v>
      </c>
      <c r="L35" s="31" t="str">
        <f>IF(B35='Table Lists'!$B$2, " ", IF($M$1-G35&gt;20,15%,0%))</f>
        <v xml:space="preserve"> </v>
      </c>
      <c r="M35" s="18" t="str">
        <f>IF(B35='Table Lists'!$B$2, " ", J35-(J35*L35)+I35)</f>
        <v xml:space="preserve"> </v>
      </c>
    </row>
    <row r="36" spans="1:13" ht="19.5" customHeight="1" x14ac:dyDescent="0.25">
      <c r="A36" s="88"/>
      <c r="B36" s="88"/>
      <c r="C36" s="88"/>
      <c r="D36" s="88"/>
      <c r="E36" s="88" t="s">
        <v>55</v>
      </c>
      <c r="F36" s="88"/>
      <c r="G36" s="88"/>
      <c r="H36" s="88"/>
      <c r="I36" s="30" t="str">
        <f>IF(H36='Table Lists'!$I$2," ", IF(H36="YES", 7, IF(H36="NO", 0)))</f>
        <v xml:space="preserve"> </v>
      </c>
      <c r="J36" s="18" t="str">
        <f>IF(B36='Table Lists'!$B$2," ",IF(B36='Table Lists'!$I$3,'Table Lists'!$J$3,IF(B36='Table Lists'!$I$4,'Table Lists'!$J$4,IF(B36='Table Lists'!$I$5,'Table Lists'!$J$5,IF(B36='Table Lists'!$I$5,'Table Lists'!$J$5, IF(B36='Table Lists'!$I$6, 'Table Lists'!$J$6, IF(B36='Table Lists'!$I$7,'Table Lists'!$J$7,IF(B36='Table Lists'!$I$8,'Table Lists'!$J$8,IF(B36='Table Lists'!$I$9,'Table Lists'!$J$9,IF(B36='Table Lists'!$I$10,'Table Lists'!$J$10,IF(B36='Table Lists'!$I$11,'Table Lists'!$J$11,IF(B36='Table Lists'!$I$12,'Table Lists'!$J$12, IF(B36='Table Lists'!$I$13, 'Table Lists'!$J$13, IF(B36='Table Lists'!$I$14, 'Table Lists'!$J$14))))))))))))))</f>
        <v xml:space="preserve"> </v>
      </c>
      <c r="K36" s="78" t="str">
        <f>IF(B36='Table Lists'!$I$2, " ", 'Light Duty Vehicles (3)'!J36/100)</f>
        <v xml:space="preserve"> </v>
      </c>
      <c r="L36" s="31" t="str">
        <f>IF(B36='Table Lists'!$B$2, " ", IF($M$1-G36&gt;20,15%,0%))</f>
        <v xml:space="preserve"> </v>
      </c>
      <c r="M36" s="18" t="str">
        <f>IF(B36='Table Lists'!$B$2, " ", J36-(J36*L36)+I36)</f>
        <v xml:space="preserve"> </v>
      </c>
    </row>
    <row r="37" spans="1:13" ht="19.5" customHeight="1" x14ac:dyDescent="0.25">
      <c r="A37" s="88"/>
      <c r="B37" s="88"/>
      <c r="C37" s="88"/>
      <c r="D37" s="88"/>
      <c r="E37" s="88" t="s">
        <v>55</v>
      </c>
      <c r="F37" s="88"/>
      <c r="G37" s="88"/>
      <c r="H37" s="88"/>
      <c r="I37" s="30" t="str">
        <f>IF(H37='Table Lists'!$I$2," ", IF(H37="YES", 7, IF(H37="NO", 0)))</f>
        <v xml:space="preserve"> </v>
      </c>
      <c r="J37" s="18" t="str">
        <f>IF(B37='Table Lists'!$B$2," ",IF(B37='Table Lists'!$I$3,'Table Lists'!$J$3,IF(B37='Table Lists'!$I$4,'Table Lists'!$J$4,IF(B37='Table Lists'!$I$5,'Table Lists'!$J$5,IF(B37='Table Lists'!$I$5,'Table Lists'!$J$5, IF(B37='Table Lists'!$I$6, 'Table Lists'!$J$6, IF(B37='Table Lists'!$I$7,'Table Lists'!$J$7,IF(B37='Table Lists'!$I$8,'Table Lists'!$J$8,IF(B37='Table Lists'!$I$9,'Table Lists'!$J$9,IF(B37='Table Lists'!$I$10,'Table Lists'!$J$10,IF(B37='Table Lists'!$I$11,'Table Lists'!$J$11,IF(B37='Table Lists'!$I$12,'Table Lists'!$J$12, IF(B37='Table Lists'!$I$13, 'Table Lists'!$J$13, IF(B37='Table Lists'!$I$14, 'Table Lists'!$J$14))))))))))))))</f>
        <v xml:space="preserve"> </v>
      </c>
      <c r="K37" s="78" t="str">
        <f>IF(B37='Table Lists'!$I$2, " ", 'Light Duty Vehicles (3)'!J37/100)</f>
        <v xml:space="preserve"> </v>
      </c>
      <c r="L37" s="31" t="str">
        <f>IF(B37='Table Lists'!$B$2, " ", IF($M$1-G37&gt;20,15%,0%))</f>
        <v xml:space="preserve"> </v>
      </c>
      <c r="M37" s="18" t="str">
        <f>IF(B37='Table Lists'!$B$2, " ", J37-(J37*L37)+I37)</f>
        <v xml:space="preserve"> </v>
      </c>
    </row>
    <row r="38" spans="1:13" ht="19.5" customHeight="1" x14ac:dyDescent="0.25">
      <c r="A38" s="88"/>
      <c r="B38" s="88"/>
      <c r="C38" s="88"/>
      <c r="D38" s="88"/>
      <c r="E38" s="88" t="s">
        <v>55</v>
      </c>
      <c r="F38" s="88"/>
      <c r="G38" s="88"/>
      <c r="H38" s="88"/>
      <c r="I38" s="30" t="str">
        <f>IF(H38='Table Lists'!$I$2," ", IF(H38="YES", 7, IF(H38="NO", 0)))</f>
        <v xml:space="preserve"> </v>
      </c>
      <c r="J38" s="18" t="str">
        <f>IF(B38='Table Lists'!$B$2," ",IF(B38='Table Lists'!$I$3,'Table Lists'!$J$3,IF(B38='Table Lists'!$I$4,'Table Lists'!$J$4,IF(B38='Table Lists'!$I$5,'Table Lists'!$J$5,IF(B38='Table Lists'!$I$5,'Table Lists'!$J$5, IF(B38='Table Lists'!$I$6, 'Table Lists'!$J$6, IF(B38='Table Lists'!$I$7,'Table Lists'!$J$7,IF(B38='Table Lists'!$I$8,'Table Lists'!$J$8,IF(B38='Table Lists'!$I$9,'Table Lists'!$J$9,IF(B38='Table Lists'!$I$10,'Table Lists'!$J$10,IF(B38='Table Lists'!$I$11,'Table Lists'!$J$11,IF(B38='Table Lists'!$I$12,'Table Lists'!$J$12, IF(B38='Table Lists'!$I$13, 'Table Lists'!$J$13, IF(B38='Table Lists'!$I$14, 'Table Lists'!$J$14))))))))))))))</f>
        <v xml:space="preserve"> </v>
      </c>
      <c r="K38" s="78" t="str">
        <f>IF(B38='Table Lists'!$I$2, " ", 'Light Duty Vehicles (3)'!J38/100)</f>
        <v xml:space="preserve"> </v>
      </c>
      <c r="L38" s="31" t="str">
        <f>IF(B38='Table Lists'!$B$2, " ", IF($M$1-G38&gt;20,15%,0%))</f>
        <v xml:space="preserve"> </v>
      </c>
      <c r="M38" s="18" t="str">
        <f>IF(B38='Table Lists'!$B$2, " ", J38-(J38*L38)+I38)</f>
        <v xml:space="preserve"> </v>
      </c>
    </row>
    <row r="39" spans="1:13" ht="19.5" customHeight="1" x14ac:dyDescent="0.25">
      <c r="A39" s="88"/>
      <c r="B39" s="88"/>
      <c r="C39" s="88"/>
      <c r="D39" s="88"/>
      <c r="E39" s="88" t="s">
        <v>55</v>
      </c>
      <c r="F39" s="88"/>
      <c r="G39" s="88"/>
      <c r="H39" s="88"/>
      <c r="I39" s="30" t="str">
        <f>IF(H39='Table Lists'!$I$2," ", IF(H39="YES", 7, IF(H39="NO", 0)))</f>
        <v xml:space="preserve"> </v>
      </c>
      <c r="J39" s="18" t="str">
        <f>IF(B39='Table Lists'!$B$2," ",IF(B39='Table Lists'!$I$3,'Table Lists'!$J$3,IF(B39='Table Lists'!$I$4,'Table Lists'!$J$4,IF(B39='Table Lists'!$I$5,'Table Lists'!$J$5,IF(B39='Table Lists'!$I$5,'Table Lists'!$J$5, IF(B39='Table Lists'!$I$6, 'Table Lists'!$J$6, IF(B39='Table Lists'!$I$7,'Table Lists'!$J$7,IF(B39='Table Lists'!$I$8,'Table Lists'!$J$8,IF(B39='Table Lists'!$I$9,'Table Lists'!$J$9,IF(B39='Table Lists'!$I$10,'Table Lists'!$J$10,IF(B39='Table Lists'!$I$11,'Table Lists'!$J$11,IF(B39='Table Lists'!$I$12,'Table Lists'!$J$12, IF(B39='Table Lists'!$I$13, 'Table Lists'!$J$13, IF(B39='Table Lists'!$I$14, 'Table Lists'!$J$14))))))))))))))</f>
        <v xml:space="preserve"> </v>
      </c>
      <c r="K39" s="78" t="str">
        <f>IF(B39='Table Lists'!$I$2, " ", 'Light Duty Vehicles (3)'!J39/100)</f>
        <v xml:space="preserve"> </v>
      </c>
      <c r="L39" s="31" t="str">
        <f>IF(B39='Table Lists'!$B$2, " ", IF($M$1-G39&gt;20,15%,0%))</f>
        <v xml:space="preserve"> </v>
      </c>
      <c r="M39" s="18" t="str">
        <f>IF(B39='Table Lists'!$B$2, " ", J39-(J39*L39)+I39)</f>
        <v xml:space="preserve"> </v>
      </c>
    </row>
    <row r="40" spans="1:13" ht="19.5" customHeight="1" x14ac:dyDescent="0.25">
      <c r="A40" s="88"/>
      <c r="B40" s="88"/>
      <c r="C40" s="88"/>
      <c r="D40" s="88"/>
      <c r="E40" s="88" t="s">
        <v>55</v>
      </c>
      <c r="F40" s="88"/>
      <c r="G40" s="88"/>
      <c r="H40" s="88"/>
      <c r="I40" s="30" t="str">
        <f>IF(H40='Table Lists'!$I$2," ", IF(H40="YES", 7, IF(H40="NO", 0)))</f>
        <v xml:space="preserve"> </v>
      </c>
      <c r="J40" s="18" t="str">
        <f>IF(B40='Table Lists'!$B$2," ",IF(B40='Table Lists'!$I$3,'Table Lists'!$J$3,IF(B40='Table Lists'!$I$4,'Table Lists'!$J$4,IF(B40='Table Lists'!$I$5,'Table Lists'!$J$5,IF(B40='Table Lists'!$I$5,'Table Lists'!$J$5, IF(B40='Table Lists'!$I$6, 'Table Lists'!$J$6, IF(B40='Table Lists'!$I$7,'Table Lists'!$J$7,IF(B40='Table Lists'!$I$8,'Table Lists'!$J$8,IF(B40='Table Lists'!$I$9,'Table Lists'!$J$9,IF(B40='Table Lists'!$I$10,'Table Lists'!$J$10,IF(B40='Table Lists'!$I$11,'Table Lists'!$J$11,IF(B40='Table Lists'!$I$12,'Table Lists'!$J$12, IF(B40='Table Lists'!$I$13, 'Table Lists'!$J$13, IF(B40='Table Lists'!$I$14, 'Table Lists'!$J$14))))))))))))))</f>
        <v xml:space="preserve"> </v>
      </c>
      <c r="K40" s="78" t="str">
        <f>IF(B40='Table Lists'!$I$2, " ", 'Light Duty Vehicles (3)'!J40/100)</f>
        <v xml:space="preserve"> </v>
      </c>
      <c r="L40" s="31" t="str">
        <f>IF(B40='Table Lists'!$B$2, " ", IF($M$1-G40&gt;20,15%,0%))</f>
        <v xml:space="preserve"> </v>
      </c>
      <c r="M40" s="18" t="str">
        <f>IF(B40='Table Lists'!$B$2, " ", J40-(J40*L40)+I40)</f>
        <v xml:space="preserve"> </v>
      </c>
    </row>
    <row r="41" spans="1:13" ht="19.5" customHeight="1" x14ac:dyDescent="0.25">
      <c r="A41" s="88"/>
      <c r="B41" s="88"/>
      <c r="C41" s="88"/>
      <c r="D41" s="88"/>
      <c r="E41" s="88" t="s">
        <v>55</v>
      </c>
      <c r="F41" s="88"/>
      <c r="G41" s="88"/>
      <c r="H41" s="88"/>
      <c r="I41" s="30" t="str">
        <f>IF(H41='Table Lists'!$I$2," ", IF(H41="YES", 7, IF(H41="NO", 0)))</f>
        <v xml:space="preserve"> </v>
      </c>
      <c r="J41" s="18" t="str">
        <f>IF(B41='Table Lists'!$B$2," ",IF(B41='Table Lists'!$I$3,'Table Lists'!$J$3,IF(B41='Table Lists'!$I$4,'Table Lists'!$J$4,IF(B41='Table Lists'!$I$5,'Table Lists'!$J$5,IF(B41='Table Lists'!$I$5,'Table Lists'!$J$5, IF(B41='Table Lists'!$I$6, 'Table Lists'!$J$6, IF(B41='Table Lists'!$I$7,'Table Lists'!$J$7,IF(B41='Table Lists'!$I$8,'Table Lists'!$J$8,IF(B41='Table Lists'!$I$9,'Table Lists'!$J$9,IF(B41='Table Lists'!$I$10,'Table Lists'!$J$10,IF(B41='Table Lists'!$I$11,'Table Lists'!$J$11,IF(B41='Table Lists'!$I$12,'Table Lists'!$J$12, IF(B41='Table Lists'!$I$13, 'Table Lists'!$J$13, IF(B41='Table Lists'!$I$14, 'Table Lists'!$J$14))))))))))))))</f>
        <v xml:space="preserve"> </v>
      </c>
      <c r="K41" s="78" t="str">
        <f>IF(B41='Table Lists'!$I$2, " ", 'Light Duty Vehicles (3)'!J41/100)</f>
        <v xml:space="preserve"> </v>
      </c>
      <c r="L41" s="31" t="str">
        <f>IF(B41='Table Lists'!$B$2, " ", IF($M$1-G41&gt;20,15%,0%))</f>
        <v xml:space="preserve"> </v>
      </c>
      <c r="M41" s="18" t="str">
        <f>IF(B41='Table Lists'!$B$2, " ", J41-(J41*L41)+I41)</f>
        <v xml:space="preserve"> </v>
      </c>
    </row>
    <row r="42" spans="1:13" ht="19.5" customHeight="1" x14ac:dyDescent="0.25">
      <c r="A42" s="88"/>
      <c r="B42" s="88"/>
      <c r="C42" s="88"/>
      <c r="D42" s="88"/>
      <c r="E42" s="88" t="s">
        <v>55</v>
      </c>
      <c r="F42" s="88"/>
      <c r="G42" s="88"/>
      <c r="H42" s="88"/>
      <c r="I42" s="30" t="str">
        <f>IF(H42='Table Lists'!$I$2," ", IF(H42="YES", 7, IF(H42="NO", 0)))</f>
        <v xml:space="preserve"> </v>
      </c>
      <c r="J42" s="18" t="str">
        <f>IF(B42='Table Lists'!$B$2," ",IF(B42='Table Lists'!$I$3,'Table Lists'!$J$3,IF(B42='Table Lists'!$I$4,'Table Lists'!$J$4,IF(B42='Table Lists'!$I$5,'Table Lists'!$J$5,IF(B42='Table Lists'!$I$5,'Table Lists'!$J$5, IF(B42='Table Lists'!$I$6, 'Table Lists'!$J$6, IF(B42='Table Lists'!$I$7,'Table Lists'!$J$7,IF(B42='Table Lists'!$I$8,'Table Lists'!$J$8,IF(B42='Table Lists'!$I$9,'Table Lists'!$J$9,IF(B42='Table Lists'!$I$10,'Table Lists'!$J$10,IF(B42='Table Lists'!$I$11,'Table Lists'!$J$11,IF(B42='Table Lists'!$I$12,'Table Lists'!$J$12, IF(B42='Table Lists'!$I$13, 'Table Lists'!$J$13, IF(B42='Table Lists'!$I$14, 'Table Lists'!$J$14))))))))))))))</f>
        <v xml:space="preserve"> </v>
      </c>
      <c r="K42" s="78" t="str">
        <f>IF(B42='Table Lists'!$I$2, " ", 'Light Duty Vehicles (3)'!J42/100)</f>
        <v xml:space="preserve"> </v>
      </c>
      <c r="L42" s="31" t="str">
        <f>IF(B42='Table Lists'!$B$2, " ", IF($M$1-G42&gt;20,15%,0%))</f>
        <v xml:space="preserve"> </v>
      </c>
      <c r="M42" s="18" t="str">
        <f>IF(B42='Table Lists'!$B$2, " ", J42-(J42*L42)+I42)</f>
        <v xml:space="preserve"> </v>
      </c>
    </row>
    <row r="43" spans="1:13" ht="19.5" customHeight="1" x14ac:dyDescent="0.25">
      <c r="I43" s="20"/>
      <c r="J43" s="20"/>
      <c r="K43" s="20"/>
      <c r="L43" s="20"/>
      <c r="M43" s="20"/>
    </row>
    <row r="44" spans="1:13" ht="19.5" customHeight="1" x14ac:dyDescent="0.25">
      <c r="I44" s="20"/>
      <c r="J44" s="20"/>
      <c r="K44" s="20"/>
      <c r="L44" s="20"/>
      <c r="M44" s="20"/>
    </row>
    <row r="45" spans="1:13" ht="19.5" customHeight="1" x14ac:dyDescent="0.25">
      <c r="I45" s="20"/>
      <c r="J45" s="20"/>
      <c r="K45" s="20"/>
      <c r="L45" s="20"/>
      <c r="M45" s="20"/>
    </row>
    <row r="46" spans="1:13" ht="19.5" customHeight="1" x14ac:dyDescent="0.25">
      <c r="I46" s="20"/>
      <c r="J46" s="20"/>
      <c r="K46" s="20"/>
      <c r="L46" s="20"/>
      <c r="M46" s="20"/>
    </row>
    <row r="47" spans="1:13" ht="19.5" customHeight="1" x14ac:dyDescent="0.25">
      <c r="I47" s="20"/>
      <c r="J47" s="20"/>
      <c r="K47" s="20"/>
      <c r="L47" s="20"/>
      <c r="M47" s="20"/>
    </row>
    <row r="48" spans="1:13" ht="19.5" customHeight="1" x14ac:dyDescent="0.25">
      <c r="I48" s="20"/>
      <c r="J48" s="20"/>
      <c r="K48" s="20"/>
      <c r="L48" s="20"/>
      <c r="M48" s="20"/>
    </row>
    <row r="49" spans="9:13" ht="19.5" customHeight="1" x14ac:dyDescent="0.25">
      <c r="I49" s="20"/>
      <c r="J49" s="20"/>
      <c r="K49" s="20"/>
      <c r="L49" s="20"/>
      <c r="M49" s="20"/>
    </row>
    <row r="50" spans="9:13" ht="19.5" customHeight="1" x14ac:dyDescent="0.25">
      <c r="I50" s="20"/>
      <c r="J50" s="20"/>
      <c r="K50" s="20"/>
      <c r="L50" s="20"/>
      <c r="M50" s="20"/>
    </row>
    <row r="51" spans="9:13" ht="19.5" customHeight="1" x14ac:dyDescent="0.25">
      <c r="I51" s="20"/>
      <c r="J51" s="20"/>
      <c r="K51" s="20"/>
      <c r="L51" s="20"/>
      <c r="M51" s="20"/>
    </row>
    <row r="52" spans="9:13" ht="19.5" customHeight="1" x14ac:dyDescent="0.25">
      <c r="I52" s="20"/>
      <c r="J52" s="20"/>
      <c r="K52" s="20"/>
      <c r="L52" s="20"/>
      <c r="M52" s="20"/>
    </row>
    <row r="53" spans="9:13" ht="19.5" customHeight="1" x14ac:dyDescent="0.25">
      <c r="I53" s="20"/>
      <c r="J53" s="20"/>
      <c r="K53" s="20"/>
      <c r="L53" s="20"/>
      <c r="M53" s="20"/>
    </row>
    <row r="54" spans="9:13" ht="19.5" customHeight="1" x14ac:dyDescent="0.25">
      <c r="I54" s="20"/>
      <c r="J54" s="20"/>
      <c r="K54" s="20"/>
      <c r="L54" s="20"/>
      <c r="M54" s="20"/>
    </row>
    <row r="55" spans="9:13" ht="19.5" customHeight="1" x14ac:dyDescent="0.25">
      <c r="I55" s="20"/>
      <c r="J55" s="20"/>
      <c r="K55" s="20"/>
      <c r="L55" s="20"/>
      <c r="M55" s="20"/>
    </row>
    <row r="56" spans="9:13" ht="19.5" customHeight="1" x14ac:dyDescent="0.25">
      <c r="I56" s="20"/>
      <c r="J56" s="20"/>
      <c r="K56" s="20"/>
      <c r="L56" s="20"/>
      <c r="M56" s="20"/>
    </row>
    <row r="57" spans="9:13" ht="19.5" customHeight="1" x14ac:dyDescent="0.25">
      <c r="I57" s="20"/>
      <c r="J57" s="20"/>
      <c r="K57" s="20"/>
      <c r="L57" s="20"/>
      <c r="M57" s="20"/>
    </row>
    <row r="58" spans="9:13" ht="19.5" customHeight="1" x14ac:dyDescent="0.25">
      <c r="I58" s="20"/>
      <c r="J58" s="20"/>
      <c r="K58" s="20"/>
      <c r="L58" s="20"/>
      <c r="M58" s="20"/>
    </row>
    <row r="59" spans="9:13" ht="19.5" customHeight="1" x14ac:dyDescent="0.25">
      <c r="I59" s="20"/>
      <c r="J59" s="20"/>
      <c r="K59" s="20"/>
      <c r="L59" s="20"/>
      <c r="M59" s="20"/>
    </row>
    <row r="60" spans="9:13" ht="19.5" customHeight="1" x14ac:dyDescent="0.25">
      <c r="I60" s="20"/>
      <c r="J60" s="20"/>
      <c r="K60" s="20"/>
      <c r="L60" s="20"/>
      <c r="M60" s="20"/>
    </row>
    <row r="61" spans="9:13" ht="19.5" customHeight="1" x14ac:dyDescent="0.25">
      <c r="I61" s="20"/>
      <c r="J61" s="20"/>
      <c r="K61" s="20"/>
      <c r="L61" s="20"/>
      <c r="M61" s="20"/>
    </row>
    <row r="62" spans="9:13" ht="19.5" customHeight="1" x14ac:dyDescent="0.25">
      <c r="I62" s="20"/>
      <c r="J62" s="20"/>
      <c r="K62" s="20"/>
      <c r="L62" s="20"/>
      <c r="M62" s="20"/>
    </row>
    <row r="63" spans="9:13" ht="19.5" customHeight="1" x14ac:dyDescent="0.25">
      <c r="I63" s="20"/>
      <c r="J63" s="20"/>
      <c r="K63" s="20"/>
      <c r="L63" s="20"/>
      <c r="M63" s="20"/>
    </row>
    <row r="64" spans="9:13" ht="19.5" customHeight="1" x14ac:dyDescent="0.25">
      <c r="I64" s="20"/>
      <c r="J64" s="20"/>
      <c r="K64" s="20"/>
      <c r="L64" s="20"/>
      <c r="M64" s="20"/>
    </row>
    <row r="65" spans="9:13" ht="19.5" customHeight="1" x14ac:dyDescent="0.25">
      <c r="I65" s="20"/>
      <c r="J65" s="20"/>
      <c r="K65" s="20"/>
      <c r="L65" s="20"/>
      <c r="M65" s="20"/>
    </row>
    <row r="66" spans="9:13" ht="19.5" customHeight="1" x14ac:dyDescent="0.25">
      <c r="I66" s="20"/>
      <c r="J66" s="20"/>
      <c r="K66" s="20"/>
      <c r="L66" s="20"/>
      <c r="M66" s="20"/>
    </row>
    <row r="67" spans="9:13" ht="19.5" customHeight="1" x14ac:dyDescent="0.25">
      <c r="I67" s="20"/>
      <c r="J67" s="20"/>
      <c r="K67" s="20"/>
      <c r="L67" s="20"/>
      <c r="M67" s="20"/>
    </row>
    <row r="68" spans="9:13" ht="19.5" customHeight="1" x14ac:dyDescent="0.25">
      <c r="I68" s="20"/>
      <c r="J68" s="20"/>
      <c r="K68" s="20"/>
      <c r="L68" s="20"/>
      <c r="M68" s="20"/>
    </row>
    <row r="69" spans="9:13" ht="19.5" customHeight="1" x14ac:dyDescent="0.25">
      <c r="I69" s="20"/>
      <c r="J69" s="20"/>
      <c r="K69" s="20"/>
      <c r="L69" s="20"/>
      <c r="M69" s="20"/>
    </row>
    <row r="70" spans="9:13" ht="19.5" customHeight="1" x14ac:dyDescent="0.25">
      <c r="I70" s="20"/>
      <c r="J70" s="20"/>
      <c r="K70" s="20"/>
      <c r="L70" s="20"/>
      <c r="M70" s="20"/>
    </row>
    <row r="71" spans="9:13" ht="19.5" customHeight="1" x14ac:dyDescent="0.25">
      <c r="I71" s="20"/>
      <c r="J71" s="20"/>
      <c r="K71" s="20"/>
      <c r="L71" s="20"/>
      <c r="M71" s="20"/>
    </row>
    <row r="72" spans="9:13" ht="19.5" customHeight="1" x14ac:dyDescent="0.25">
      <c r="I72" s="20"/>
      <c r="J72" s="20"/>
      <c r="K72" s="20"/>
      <c r="L72" s="20"/>
      <c r="M72" s="20"/>
    </row>
    <row r="73" spans="9:13" ht="19.5" customHeight="1" x14ac:dyDescent="0.25">
      <c r="I73" s="20"/>
      <c r="J73" s="20"/>
      <c r="K73" s="20"/>
      <c r="L73" s="20"/>
      <c r="M73" s="20"/>
    </row>
    <row r="74" spans="9:13" ht="19.5" customHeight="1" x14ac:dyDescent="0.25">
      <c r="I74" s="20"/>
      <c r="J74" s="20"/>
      <c r="K74" s="20"/>
      <c r="L74" s="20"/>
      <c r="M74" s="20"/>
    </row>
    <row r="75" spans="9:13" ht="19.5" customHeight="1" x14ac:dyDescent="0.25">
      <c r="I75" s="20"/>
      <c r="J75" s="20"/>
      <c r="K75" s="20"/>
      <c r="L75" s="20"/>
      <c r="M75" s="20"/>
    </row>
    <row r="76" spans="9:13" ht="19.5" customHeight="1" x14ac:dyDescent="0.25">
      <c r="I76" s="20"/>
      <c r="J76" s="20"/>
      <c r="K76" s="20"/>
      <c r="L76" s="20"/>
      <c r="M76" s="20"/>
    </row>
    <row r="77" spans="9:13" ht="19.5" customHeight="1" x14ac:dyDescent="0.25">
      <c r="I77" s="20"/>
      <c r="J77" s="20"/>
      <c r="K77" s="20"/>
      <c r="L77" s="20"/>
      <c r="M77" s="20"/>
    </row>
    <row r="78" spans="9:13" ht="19.5" customHeight="1" x14ac:dyDescent="0.25">
      <c r="I78" s="20"/>
      <c r="J78" s="20"/>
      <c r="K78" s="20"/>
      <c r="L78" s="20"/>
      <c r="M78" s="20"/>
    </row>
    <row r="79" spans="9:13" ht="19.5" customHeight="1" x14ac:dyDescent="0.25">
      <c r="I79" s="20"/>
      <c r="J79" s="20"/>
      <c r="K79" s="20"/>
      <c r="L79" s="20"/>
      <c r="M79" s="20"/>
    </row>
    <row r="80" spans="9:13" ht="19.5" customHeight="1" x14ac:dyDescent="0.25">
      <c r="I80" s="20"/>
      <c r="J80" s="20"/>
      <c r="K80" s="20"/>
      <c r="L80" s="20"/>
      <c r="M80" s="20"/>
    </row>
    <row r="81" spans="9:13" ht="19.5" customHeight="1" x14ac:dyDescent="0.25">
      <c r="I81" s="20"/>
      <c r="J81" s="20"/>
      <c r="K81" s="20"/>
      <c r="L81" s="20"/>
      <c r="M81" s="20"/>
    </row>
    <row r="82" spans="9:13" ht="19.5" customHeight="1" x14ac:dyDescent="0.25">
      <c r="I82" s="20"/>
      <c r="J82" s="20"/>
      <c r="K82" s="20"/>
      <c r="L82" s="20"/>
      <c r="M82" s="20"/>
    </row>
    <row r="83" spans="9:13" ht="19.5" customHeight="1" x14ac:dyDescent="0.25">
      <c r="I83" s="20"/>
      <c r="J83" s="20"/>
      <c r="K83" s="20"/>
      <c r="L83" s="20"/>
      <c r="M83" s="20"/>
    </row>
    <row r="84" spans="9:13" ht="19.5" customHeight="1" x14ac:dyDescent="0.25">
      <c r="I84" s="20"/>
      <c r="J84" s="20"/>
      <c r="K84" s="20"/>
      <c r="L84" s="20"/>
      <c r="M84" s="20"/>
    </row>
    <row r="85" spans="9:13" ht="19.5" customHeight="1" x14ac:dyDescent="0.25">
      <c r="I85" s="20"/>
      <c r="J85" s="20"/>
      <c r="K85" s="20"/>
      <c r="L85" s="20"/>
      <c r="M85" s="20"/>
    </row>
    <row r="86" spans="9:13" ht="19.5" customHeight="1" x14ac:dyDescent="0.25">
      <c r="I86" s="20"/>
      <c r="J86" s="20"/>
      <c r="K86" s="20"/>
      <c r="L86" s="20"/>
      <c r="M86" s="20"/>
    </row>
    <row r="87" spans="9:13" ht="19.5" customHeight="1" x14ac:dyDescent="0.25">
      <c r="I87" s="20"/>
      <c r="J87" s="20"/>
      <c r="K87" s="20"/>
      <c r="L87" s="20"/>
      <c r="M87" s="20"/>
    </row>
    <row r="88" spans="9:13" ht="19.5" customHeight="1" x14ac:dyDescent="0.25">
      <c r="I88" s="20"/>
      <c r="J88" s="20"/>
      <c r="K88" s="20"/>
      <c r="L88" s="20"/>
      <c r="M88" s="20"/>
    </row>
    <row r="89" spans="9:13" ht="19.5" customHeight="1" x14ac:dyDescent="0.25">
      <c r="I89" s="20"/>
      <c r="J89" s="20"/>
      <c r="K89" s="20"/>
      <c r="L89" s="20"/>
      <c r="M89" s="20"/>
    </row>
    <row r="90" spans="9:13" ht="19.5" customHeight="1" x14ac:dyDescent="0.25">
      <c r="I90" s="20"/>
      <c r="J90" s="20"/>
      <c r="K90" s="20"/>
      <c r="L90" s="20"/>
      <c r="M90" s="20"/>
    </row>
    <row r="91" spans="9:13" ht="19.5" customHeight="1" x14ac:dyDescent="0.25">
      <c r="I91" s="20"/>
      <c r="J91" s="20"/>
      <c r="K91" s="20"/>
      <c r="L91" s="20"/>
      <c r="M91" s="20"/>
    </row>
    <row r="92" spans="9:13" ht="19.5" customHeight="1" x14ac:dyDescent="0.25">
      <c r="I92" s="20"/>
      <c r="J92" s="20"/>
      <c r="K92" s="20"/>
      <c r="L92" s="20"/>
      <c r="M92" s="20"/>
    </row>
    <row r="93" spans="9:13" ht="19.5" customHeight="1" x14ac:dyDescent="0.25">
      <c r="I93" s="20"/>
      <c r="J93" s="20"/>
      <c r="K93" s="20"/>
      <c r="L93" s="20"/>
      <c r="M93" s="20"/>
    </row>
    <row r="94" spans="9:13" ht="19.5" customHeight="1" x14ac:dyDescent="0.25">
      <c r="I94" s="20"/>
      <c r="J94" s="20"/>
      <c r="K94" s="20"/>
      <c r="L94" s="20"/>
      <c r="M94" s="20"/>
    </row>
    <row r="95" spans="9:13" ht="19.5" customHeight="1" x14ac:dyDescent="0.25">
      <c r="I95" s="20"/>
      <c r="J95" s="20"/>
      <c r="K95" s="20"/>
      <c r="L95" s="20"/>
      <c r="M95" s="20"/>
    </row>
    <row r="96" spans="9:13" ht="19.5" customHeight="1" x14ac:dyDescent="0.25">
      <c r="I96" s="20"/>
      <c r="J96" s="20"/>
      <c r="K96" s="20"/>
      <c r="L96" s="20"/>
      <c r="M96" s="20"/>
    </row>
    <row r="97" spans="9:13" ht="19.5" customHeight="1" x14ac:dyDescent="0.25">
      <c r="I97" s="20"/>
      <c r="J97" s="20"/>
      <c r="K97" s="20"/>
      <c r="L97" s="20"/>
      <c r="M97" s="20"/>
    </row>
    <row r="98" spans="9:13" ht="19.5" customHeight="1" x14ac:dyDescent="0.25">
      <c r="I98" s="20"/>
      <c r="J98" s="20"/>
      <c r="K98" s="20"/>
      <c r="L98" s="20"/>
      <c r="M98" s="20"/>
    </row>
    <row r="99" spans="9:13" ht="19.5" customHeight="1" x14ac:dyDescent="0.25">
      <c r="I99" s="20"/>
      <c r="J99" s="20"/>
      <c r="K99" s="20"/>
      <c r="L99" s="20"/>
      <c r="M99" s="20"/>
    </row>
    <row r="100" spans="9:13" ht="19.5" customHeight="1" x14ac:dyDescent="0.25">
      <c r="I100" s="20"/>
      <c r="J100" s="20"/>
      <c r="K100" s="20"/>
      <c r="L100" s="20"/>
      <c r="M100" s="20"/>
    </row>
    <row r="101" spans="9:13" ht="19.5" customHeight="1" x14ac:dyDescent="0.25">
      <c r="I101" s="20"/>
      <c r="J101" s="20"/>
      <c r="K101" s="20"/>
      <c r="L101" s="20"/>
      <c r="M101" s="20"/>
    </row>
    <row r="102" spans="9:13" ht="19.5" customHeight="1" x14ac:dyDescent="0.25">
      <c r="I102" s="20"/>
      <c r="J102" s="20"/>
      <c r="K102" s="20"/>
      <c r="L102" s="20"/>
      <c r="M102" s="20"/>
    </row>
    <row r="103" spans="9:13" ht="19.5" customHeight="1" x14ac:dyDescent="0.25">
      <c r="I103" s="20"/>
      <c r="J103" s="20"/>
      <c r="K103" s="20"/>
      <c r="L103" s="20"/>
      <c r="M103" s="20"/>
    </row>
    <row r="104" spans="9:13" ht="19.5" customHeight="1" x14ac:dyDescent="0.25">
      <c r="I104" s="20"/>
      <c r="J104" s="20"/>
      <c r="K104" s="20"/>
      <c r="L104" s="20"/>
      <c r="M104" s="20"/>
    </row>
    <row r="105" spans="9:13" ht="19.5" customHeight="1" x14ac:dyDescent="0.25">
      <c r="I105" s="20"/>
      <c r="J105" s="20"/>
      <c r="K105" s="20"/>
      <c r="L105" s="20"/>
      <c r="M105" s="20"/>
    </row>
    <row r="106" spans="9:13" ht="19.5" customHeight="1" x14ac:dyDescent="0.25">
      <c r="I106" s="20"/>
      <c r="J106" s="20"/>
      <c r="K106" s="20"/>
      <c r="L106" s="20"/>
      <c r="M106" s="20"/>
    </row>
    <row r="107" spans="9:13" ht="19.5" customHeight="1" x14ac:dyDescent="0.25">
      <c r="I107" s="20"/>
      <c r="J107" s="20"/>
      <c r="K107" s="20"/>
      <c r="L107" s="20"/>
      <c r="M107" s="20"/>
    </row>
    <row r="108" spans="9:13" ht="19.5" customHeight="1" x14ac:dyDescent="0.25">
      <c r="I108" s="20"/>
      <c r="J108" s="20"/>
      <c r="K108" s="20"/>
      <c r="L108" s="20"/>
      <c r="M108" s="20"/>
    </row>
    <row r="109" spans="9:13" ht="19.5" customHeight="1" x14ac:dyDescent="0.25">
      <c r="I109" s="20"/>
      <c r="J109" s="20"/>
      <c r="K109" s="20"/>
      <c r="L109" s="20"/>
      <c r="M109" s="20"/>
    </row>
    <row r="110" spans="9:13" ht="19.5" customHeight="1" x14ac:dyDescent="0.25">
      <c r="I110" s="20"/>
      <c r="J110" s="20"/>
      <c r="K110" s="20"/>
      <c r="L110" s="20"/>
      <c r="M110" s="20"/>
    </row>
    <row r="111" spans="9:13" ht="19.5" customHeight="1" x14ac:dyDescent="0.25">
      <c r="I111" s="20"/>
      <c r="J111" s="20"/>
      <c r="K111" s="20"/>
      <c r="L111" s="20"/>
      <c r="M111" s="20"/>
    </row>
    <row r="112" spans="9:13" ht="19.5" customHeight="1" x14ac:dyDescent="0.25">
      <c r="I112" s="20"/>
      <c r="J112" s="20"/>
      <c r="K112" s="20"/>
      <c r="L112" s="20"/>
      <c r="M112" s="20"/>
    </row>
    <row r="113" spans="9:13" ht="19.5" customHeight="1" x14ac:dyDescent="0.25">
      <c r="I113" s="20"/>
      <c r="J113" s="20"/>
      <c r="K113" s="20"/>
      <c r="L113" s="20"/>
      <c r="M113" s="20"/>
    </row>
    <row r="114" spans="9:13" ht="19.5" customHeight="1" x14ac:dyDescent="0.25">
      <c r="I114" s="20"/>
      <c r="J114" s="20"/>
      <c r="K114" s="20"/>
      <c r="L114" s="20"/>
      <c r="M114" s="20"/>
    </row>
    <row r="115" spans="9:13" ht="19.5" customHeight="1" x14ac:dyDescent="0.25">
      <c r="I115" s="20"/>
      <c r="J115" s="20"/>
      <c r="K115" s="20"/>
      <c r="L115" s="20"/>
      <c r="M115" s="20"/>
    </row>
    <row r="116" spans="9:13" ht="19.5" customHeight="1" x14ac:dyDescent="0.25">
      <c r="I116" s="20"/>
      <c r="J116" s="20"/>
      <c r="K116" s="20"/>
      <c r="L116" s="20"/>
      <c r="M116" s="20"/>
    </row>
    <row r="117" spans="9:13" ht="19.5" customHeight="1" x14ac:dyDescent="0.25">
      <c r="I117" s="20"/>
      <c r="J117" s="20"/>
      <c r="K117" s="20"/>
      <c r="L117" s="20"/>
      <c r="M117" s="20"/>
    </row>
    <row r="118" spans="9:13" ht="19.5" customHeight="1" x14ac:dyDescent="0.25">
      <c r="I118" s="20"/>
      <c r="J118" s="20"/>
      <c r="K118" s="20"/>
      <c r="L118" s="20"/>
      <c r="M118" s="20"/>
    </row>
    <row r="119" spans="9:13" ht="19.5" customHeight="1" x14ac:dyDescent="0.25">
      <c r="I119" s="20"/>
      <c r="J119" s="20"/>
      <c r="K119" s="20"/>
      <c r="L119" s="20"/>
      <c r="M119" s="20"/>
    </row>
    <row r="120" spans="9:13" ht="19.5" customHeight="1" x14ac:dyDescent="0.25">
      <c r="I120" s="20"/>
      <c r="J120" s="20"/>
      <c r="K120" s="20"/>
      <c r="L120" s="20"/>
      <c r="M120" s="20"/>
    </row>
    <row r="121" spans="9:13" ht="19.5" customHeight="1" x14ac:dyDescent="0.25">
      <c r="I121" s="20"/>
      <c r="J121" s="20"/>
      <c r="K121" s="20"/>
      <c r="L121" s="20"/>
      <c r="M121" s="20"/>
    </row>
    <row r="122" spans="9:13" ht="19.5" customHeight="1" x14ac:dyDescent="0.25">
      <c r="I122" s="20"/>
      <c r="J122" s="20"/>
      <c r="K122" s="20"/>
      <c r="L122" s="20"/>
      <c r="M122" s="20"/>
    </row>
    <row r="123" spans="9:13" ht="19.5" customHeight="1" x14ac:dyDescent="0.25">
      <c r="I123" s="20"/>
      <c r="J123" s="20"/>
      <c r="K123" s="20"/>
      <c r="L123" s="20"/>
      <c r="M123" s="20"/>
    </row>
    <row r="124" spans="9:13" ht="19.5" customHeight="1" x14ac:dyDescent="0.25">
      <c r="I124" s="20"/>
      <c r="J124" s="20"/>
      <c r="K124" s="20"/>
      <c r="L124" s="20"/>
      <c r="M124" s="20"/>
    </row>
    <row r="125" spans="9:13" ht="19.5" customHeight="1" x14ac:dyDescent="0.25">
      <c r="I125" s="20"/>
      <c r="J125" s="20"/>
      <c r="K125" s="20"/>
      <c r="L125" s="20"/>
      <c r="M125" s="20"/>
    </row>
    <row r="126" spans="9:13" ht="19.5" customHeight="1" x14ac:dyDescent="0.25">
      <c r="I126" s="20"/>
      <c r="J126" s="20"/>
      <c r="K126" s="20"/>
      <c r="L126" s="20"/>
      <c r="M126" s="20"/>
    </row>
    <row r="127" spans="9:13" ht="19.5" customHeight="1" x14ac:dyDescent="0.25">
      <c r="I127" s="20"/>
      <c r="J127" s="20"/>
      <c r="K127" s="20"/>
      <c r="L127" s="20"/>
      <c r="M127" s="20"/>
    </row>
    <row r="128" spans="9:13" ht="19.5" customHeight="1" x14ac:dyDescent="0.25">
      <c r="I128" s="20"/>
      <c r="J128" s="20"/>
      <c r="K128" s="20"/>
      <c r="L128" s="20"/>
      <c r="M128" s="20"/>
    </row>
    <row r="129" spans="9:13" ht="19.5" customHeight="1" x14ac:dyDescent="0.25">
      <c r="I129" s="20"/>
      <c r="J129" s="20"/>
      <c r="K129" s="20"/>
      <c r="L129" s="20"/>
      <c r="M129" s="20"/>
    </row>
    <row r="130" spans="9:13" ht="19.5" customHeight="1" x14ac:dyDescent="0.25">
      <c r="I130" s="20"/>
      <c r="J130" s="20"/>
      <c r="K130" s="20"/>
      <c r="L130" s="20"/>
      <c r="M130" s="20"/>
    </row>
    <row r="131" spans="9:13" ht="19.5" customHeight="1" x14ac:dyDescent="0.25">
      <c r="I131" s="20"/>
      <c r="J131" s="20"/>
      <c r="K131" s="20"/>
      <c r="L131" s="20"/>
      <c r="M131" s="20"/>
    </row>
    <row r="132" spans="9:13" ht="19.5" customHeight="1" x14ac:dyDescent="0.25">
      <c r="I132" s="20"/>
      <c r="J132" s="20"/>
      <c r="K132" s="20"/>
      <c r="L132" s="20"/>
      <c r="M132" s="20"/>
    </row>
    <row r="133" spans="9:13" ht="19.5" customHeight="1" x14ac:dyDescent="0.25">
      <c r="I133" s="20"/>
      <c r="J133" s="20"/>
      <c r="K133" s="20"/>
      <c r="L133" s="20"/>
      <c r="M133" s="20"/>
    </row>
    <row r="134" spans="9:13" ht="19.5" customHeight="1" x14ac:dyDescent="0.25">
      <c r="I134" s="20"/>
      <c r="J134" s="20"/>
      <c r="K134" s="20"/>
      <c r="L134" s="20"/>
      <c r="M134" s="20"/>
    </row>
    <row r="135" spans="9:13" ht="19.5" customHeight="1" x14ac:dyDescent="0.25">
      <c r="I135" s="20"/>
      <c r="J135" s="20"/>
      <c r="K135" s="20"/>
      <c r="L135" s="20"/>
      <c r="M135" s="20"/>
    </row>
    <row r="136" spans="9:13" ht="19.5" customHeight="1" x14ac:dyDescent="0.25">
      <c r="I136" s="20"/>
      <c r="J136" s="20"/>
      <c r="K136" s="20"/>
      <c r="L136" s="20"/>
      <c r="M136" s="20"/>
    </row>
    <row r="137" spans="9:13" ht="19.5" customHeight="1" x14ac:dyDescent="0.25">
      <c r="I137" s="20"/>
      <c r="J137" s="20"/>
      <c r="K137" s="20"/>
      <c r="L137" s="20"/>
      <c r="M137" s="20"/>
    </row>
    <row r="138" spans="9:13" ht="19.5" customHeight="1" x14ac:dyDescent="0.25">
      <c r="I138" s="20"/>
      <c r="J138" s="20"/>
      <c r="K138" s="20"/>
      <c r="L138" s="20"/>
      <c r="M138" s="20"/>
    </row>
    <row r="139" spans="9:13" ht="19.5" customHeight="1" x14ac:dyDescent="0.25">
      <c r="I139" s="20"/>
      <c r="J139" s="20"/>
      <c r="K139" s="20"/>
      <c r="L139" s="20"/>
      <c r="M139" s="20"/>
    </row>
    <row r="140" spans="9:13" ht="19.5" customHeight="1" x14ac:dyDescent="0.25">
      <c r="I140" s="20"/>
      <c r="J140" s="20"/>
      <c r="K140" s="20"/>
      <c r="L140" s="20"/>
      <c r="M140" s="20"/>
    </row>
    <row r="141" spans="9:13" ht="19.5" customHeight="1" x14ac:dyDescent="0.25">
      <c r="I141" s="20"/>
      <c r="J141" s="20"/>
      <c r="K141" s="20"/>
      <c r="L141" s="20"/>
      <c r="M141" s="20"/>
    </row>
    <row r="142" spans="9:13" ht="19.5" customHeight="1" x14ac:dyDescent="0.25">
      <c r="I142" s="20"/>
      <c r="J142" s="20"/>
      <c r="K142" s="20"/>
      <c r="L142" s="20"/>
      <c r="M142" s="20"/>
    </row>
    <row r="143" spans="9:13" ht="19.5" customHeight="1" x14ac:dyDescent="0.25">
      <c r="I143" s="20"/>
      <c r="J143" s="20"/>
      <c r="K143" s="20"/>
      <c r="L143" s="20"/>
      <c r="M143" s="20"/>
    </row>
    <row r="144" spans="9:13" ht="19.5" customHeight="1" x14ac:dyDescent="0.25">
      <c r="I144" s="20"/>
      <c r="J144" s="20"/>
      <c r="K144" s="20"/>
      <c r="L144" s="20"/>
      <c r="M144" s="20"/>
    </row>
    <row r="145" spans="9:13" ht="19.5" customHeight="1" x14ac:dyDescent="0.25">
      <c r="I145" s="20"/>
      <c r="J145" s="20"/>
      <c r="K145" s="20"/>
      <c r="L145" s="20"/>
      <c r="M145" s="20"/>
    </row>
    <row r="146" spans="9:13" ht="19.5" customHeight="1" x14ac:dyDescent="0.25">
      <c r="I146" s="20"/>
      <c r="J146" s="20"/>
      <c r="K146" s="20"/>
      <c r="L146" s="20"/>
      <c r="M146" s="20"/>
    </row>
    <row r="147" spans="9:13" ht="19.5" customHeight="1" x14ac:dyDescent="0.25">
      <c r="I147" s="20"/>
      <c r="J147" s="20"/>
      <c r="K147" s="20"/>
      <c r="L147" s="20"/>
      <c r="M147" s="20"/>
    </row>
    <row r="148" spans="9:13" ht="19.5" customHeight="1" x14ac:dyDescent="0.25">
      <c r="I148" s="20"/>
      <c r="J148" s="20"/>
      <c r="K148" s="20"/>
      <c r="L148" s="20"/>
      <c r="M148" s="20"/>
    </row>
    <row r="149" spans="9:13" ht="19.5" customHeight="1" x14ac:dyDescent="0.25">
      <c r="I149" s="20"/>
      <c r="J149" s="20"/>
      <c r="K149" s="20"/>
      <c r="L149" s="20"/>
      <c r="M149" s="20"/>
    </row>
    <row r="150" spans="9:13" ht="19.5" customHeight="1" x14ac:dyDescent="0.25">
      <c r="I150" s="20"/>
      <c r="J150" s="20"/>
      <c r="K150" s="20"/>
      <c r="L150" s="20"/>
      <c r="M150" s="20"/>
    </row>
    <row r="151" spans="9:13" ht="19.5" customHeight="1" x14ac:dyDescent="0.25">
      <c r="I151" s="20"/>
      <c r="J151" s="20"/>
      <c r="K151" s="20"/>
      <c r="L151" s="20"/>
      <c r="M151" s="20"/>
    </row>
    <row r="152" spans="9:13" ht="19.5" customHeight="1" x14ac:dyDescent="0.25">
      <c r="I152" s="20"/>
      <c r="J152" s="20"/>
      <c r="K152" s="20"/>
      <c r="L152" s="20"/>
      <c r="M152" s="20"/>
    </row>
    <row r="153" spans="9:13" ht="19.5" customHeight="1" x14ac:dyDescent="0.25">
      <c r="I153" s="20"/>
      <c r="J153" s="20"/>
      <c r="K153" s="20"/>
      <c r="L153" s="20"/>
      <c r="M153" s="20"/>
    </row>
    <row r="154" spans="9:13" ht="19.5" customHeight="1" x14ac:dyDescent="0.25">
      <c r="I154" s="20"/>
      <c r="J154" s="20"/>
      <c r="K154" s="20"/>
      <c r="L154" s="20"/>
      <c r="M154" s="20"/>
    </row>
    <row r="155" spans="9:13" ht="19.5" customHeight="1" x14ac:dyDescent="0.25">
      <c r="I155" s="20"/>
      <c r="J155" s="20"/>
      <c r="K155" s="20"/>
      <c r="L155" s="20"/>
      <c r="M155" s="20"/>
    </row>
    <row r="156" spans="9:13" ht="19.5" customHeight="1" x14ac:dyDescent="0.25">
      <c r="I156" s="20"/>
      <c r="J156" s="20"/>
      <c r="K156" s="20"/>
      <c r="L156" s="20"/>
      <c r="M156" s="20"/>
    </row>
    <row r="157" spans="9:13" ht="19.5" customHeight="1" x14ac:dyDescent="0.25">
      <c r="I157" s="20"/>
      <c r="J157" s="20"/>
      <c r="K157" s="20"/>
      <c r="L157" s="20"/>
      <c r="M157" s="20"/>
    </row>
    <row r="158" spans="9:13" ht="19.5" customHeight="1" x14ac:dyDescent="0.25">
      <c r="I158" s="20"/>
      <c r="J158" s="20"/>
      <c r="K158" s="20"/>
      <c r="L158" s="20"/>
      <c r="M158" s="20"/>
    </row>
    <row r="159" spans="9:13" ht="19.5" customHeight="1" x14ac:dyDescent="0.25">
      <c r="I159" s="20"/>
      <c r="J159" s="20"/>
      <c r="K159" s="20"/>
      <c r="L159" s="20"/>
      <c r="M159" s="20"/>
    </row>
    <row r="160" spans="9:13" ht="19.5" customHeight="1" x14ac:dyDescent="0.25">
      <c r="I160" s="20"/>
      <c r="J160" s="20"/>
      <c r="K160" s="20"/>
      <c r="L160" s="20"/>
      <c r="M160" s="20"/>
    </row>
    <row r="161" spans="9:13" ht="19.5" customHeight="1" x14ac:dyDescent="0.25">
      <c r="I161" s="20"/>
      <c r="J161" s="20"/>
      <c r="K161" s="20"/>
      <c r="L161" s="20"/>
      <c r="M161" s="20"/>
    </row>
    <row r="162" spans="9:13" ht="19.5" customHeight="1" x14ac:dyDescent="0.25">
      <c r="I162" s="20"/>
      <c r="J162" s="20"/>
      <c r="K162" s="20"/>
      <c r="L162" s="20"/>
      <c r="M162" s="20"/>
    </row>
    <row r="163" spans="9:13" ht="19.5" customHeight="1" x14ac:dyDescent="0.25">
      <c r="I163" s="20"/>
      <c r="J163" s="20"/>
      <c r="K163" s="20"/>
      <c r="L163" s="20"/>
      <c r="M163" s="20"/>
    </row>
    <row r="164" spans="9:13" ht="19.5" customHeight="1" x14ac:dyDescent="0.25">
      <c r="I164" s="20"/>
      <c r="J164" s="20"/>
      <c r="K164" s="20"/>
      <c r="L164" s="20"/>
      <c r="M164" s="20"/>
    </row>
    <row r="165" spans="9:13" ht="19.5" customHeight="1" x14ac:dyDescent="0.25">
      <c r="I165" s="20"/>
      <c r="J165" s="20"/>
      <c r="K165" s="20"/>
      <c r="L165" s="20"/>
      <c r="M165" s="20"/>
    </row>
    <row r="166" spans="9:13" ht="19.5" customHeight="1" x14ac:dyDescent="0.25">
      <c r="I166" s="20"/>
      <c r="J166" s="20"/>
      <c r="K166" s="20"/>
      <c r="L166" s="20"/>
      <c r="M166" s="20"/>
    </row>
    <row r="167" spans="9:13" ht="19.5" customHeight="1" x14ac:dyDescent="0.25">
      <c r="I167" s="20"/>
      <c r="J167" s="20"/>
      <c r="K167" s="20"/>
      <c r="L167" s="20"/>
      <c r="M167" s="20"/>
    </row>
    <row r="168" spans="9:13" ht="19.5" customHeight="1" x14ac:dyDescent="0.25">
      <c r="I168" s="20"/>
      <c r="J168" s="20"/>
      <c r="K168" s="20"/>
      <c r="L168" s="20"/>
      <c r="M168" s="20"/>
    </row>
    <row r="169" spans="9:13" ht="19.5" customHeight="1" x14ac:dyDescent="0.25">
      <c r="I169" s="20"/>
      <c r="J169" s="20"/>
      <c r="K169" s="20"/>
      <c r="L169" s="20"/>
      <c r="M169" s="20"/>
    </row>
    <row r="170" spans="9:13" ht="19.5" customHeight="1" x14ac:dyDescent="0.25">
      <c r="I170" s="20"/>
      <c r="J170" s="20"/>
      <c r="K170" s="20"/>
      <c r="L170" s="20"/>
      <c r="M170" s="20"/>
    </row>
    <row r="171" spans="9:13" ht="19.5" customHeight="1" x14ac:dyDescent="0.25">
      <c r="I171" s="20"/>
      <c r="J171" s="20"/>
      <c r="K171" s="20"/>
      <c r="L171" s="20"/>
      <c r="M171" s="20"/>
    </row>
    <row r="172" spans="9:13" ht="19.5" customHeight="1" x14ac:dyDescent="0.25">
      <c r="I172" s="20"/>
      <c r="J172" s="20"/>
      <c r="K172" s="20"/>
      <c r="L172" s="20"/>
      <c r="M172" s="20"/>
    </row>
    <row r="173" spans="9:13" ht="19.5" customHeight="1" x14ac:dyDescent="0.25">
      <c r="I173" s="20"/>
      <c r="J173" s="20"/>
      <c r="K173" s="20"/>
      <c r="L173" s="20"/>
      <c r="M173" s="20"/>
    </row>
    <row r="174" spans="9:13" ht="19.5" customHeight="1" x14ac:dyDescent="0.25">
      <c r="I174" s="20"/>
      <c r="J174" s="20"/>
      <c r="K174" s="20"/>
      <c r="L174" s="20"/>
      <c r="M174" s="20"/>
    </row>
    <row r="175" spans="9:13" ht="19.5" customHeight="1" x14ac:dyDescent="0.25">
      <c r="I175" s="20"/>
      <c r="J175" s="20"/>
      <c r="K175" s="20"/>
      <c r="L175" s="20"/>
      <c r="M175" s="20"/>
    </row>
    <row r="176" spans="9:13" ht="19.5" customHeight="1" x14ac:dyDescent="0.25">
      <c r="I176" s="20"/>
      <c r="J176" s="20"/>
      <c r="K176" s="20"/>
      <c r="L176" s="20"/>
      <c r="M176" s="20"/>
    </row>
    <row r="177" spans="9:13" ht="19.5" customHeight="1" x14ac:dyDescent="0.25">
      <c r="I177" s="20"/>
      <c r="J177" s="20"/>
      <c r="K177" s="20"/>
      <c r="L177" s="20"/>
      <c r="M177" s="20"/>
    </row>
    <row r="178" spans="9:13" ht="19.5" customHeight="1" x14ac:dyDescent="0.25">
      <c r="I178" s="20"/>
      <c r="J178" s="20"/>
      <c r="K178" s="20"/>
      <c r="L178" s="20"/>
      <c r="M178" s="20"/>
    </row>
    <row r="179" spans="9:13" ht="19.5" customHeight="1" x14ac:dyDescent="0.25">
      <c r="I179" s="20"/>
      <c r="J179" s="20"/>
      <c r="K179" s="20"/>
      <c r="L179" s="20"/>
      <c r="M179" s="20"/>
    </row>
    <row r="180" spans="9:13" ht="19.5" customHeight="1" x14ac:dyDescent="0.25">
      <c r="I180" s="20"/>
      <c r="J180" s="20"/>
      <c r="K180" s="20"/>
      <c r="L180" s="20"/>
      <c r="M180" s="20"/>
    </row>
    <row r="181" spans="9:13" ht="19.5" customHeight="1" x14ac:dyDescent="0.25">
      <c r="I181" s="20"/>
      <c r="J181" s="20"/>
      <c r="K181" s="20"/>
      <c r="L181" s="20"/>
      <c r="M181" s="20"/>
    </row>
    <row r="182" spans="9:13" ht="19.5" customHeight="1" x14ac:dyDescent="0.25">
      <c r="I182" s="20"/>
      <c r="J182" s="20"/>
      <c r="K182" s="20"/>
      <c r="L182" s="20"/>
      <c r="M182" s="20"/>
    </row>
    <row r="183" spans="9:13" ht="19.5" customHeight="1" x14ac:dyDescent="0.25">
      <c r="I183" s="20"/>
      <c r="J183" s="20"/>
      <c r="K183" s="20"/>
      <c r="L183" s="20"/>
      <c r="M183" s="20"/>
    </row>
    <row r="184" spans="9:13" ht="19.5" customHeight="1" x14ac:dyDescent="0.25">
      <c r="I184" s="20"/>
      <c r="J184" s="20"/>
      <c r="K184" s="20"/>
      <c r="L184" s="20"/>
      <c r="M184" s="20"/>
    </row>
    <row r="185" spans="9:13" ht="19.5" customHeight="1" x14ac:dyDescent="0.25">
      <c r="I185" s="20"/>
      <c r="J185" s="20"/>
      <c r="K185" s="20"/>
      <c r="L185" s="20"/>
      <c r="M185" s="20"/>
    </row>
    <row r="186" spans="9:13" ht="19.5" customHeight="1" x14ac:dyDescent="0.25">
      <c r="I186" s="20"/>
      <c r="J186" s="20"/>
      <c r="K186" s="20"/>
      <c r="L186" s="20"/>
      <c r="M186" s="20"/>
    </row>
    <row r="187" spans="9:13" ht="19.5" customHeight="1" x14ac:dyDescent="0.25">
      <c r="I187" s="20"/>
      <c r="J187" s="20"/>
      <c r="K187" s="20"/>
      <c r="L187" s="20"/>
      <c r="M187" s="20"/>
    </row>
    <row r="188" spans="9:13" ht="19.5" customHeight="1" x14ac:dyDescent="0.25">
      <c r="I188" s="20"/>
      <c r="J188" s="20"/>
      <c r="K188" s="20"/>
      <c r="L188" s="20"/>
      <c r="M188" s="20"/>
    </row>
    <row r="189" spans="9:13" ht="19.5" customHeight="1" x14ac:dyDescent="0.25">
      <c r="I189" s="20"/>
      <c r="J189" s="20"/>
      <c r="K189" s="20"/>
      <c r="L189" s="20"/>
      <c r="M189" s="20"/>
    </row>
    <row r="190" spans="9:13" ht="19.5" customHeight="1" x14ac:dyDescent="0.25">
      <c r="I190" s="20"/>
      <c r="J190" s="20"/>
      <c r="K190" s="20"/>
      <c r="L190" s="20"/>
      <c r="M190" s="20"/>
    </row>
    <row r="191" spans="9:13" ht="19.5" customHeight="1" x14ac:dyDescent="0.25">
      <c r="I191" s="20"/>
      <c r="J191" s="20"/>
      <c r="K191" s="20"/>
      <c r="L191" s="20"/>
      <c r="M191" s="20"/>
    </row>
    <row r="192" spans="9:13" ht="19.5" customHeight="1" x14ac:dyDescent="0.25">
      <c r="I192" s="20"/>
      <c r="J192" s="20"/>
      <c r="K192" s="20"/>
      <c r="L192" s="20"/>
      <c r="M192" s="20"/>
    </row>
    <row r="193" spans="9:13" ht="19.5" customHeight="1" x14ac:dyDescent="0.25">
      <c r="I193" s="20"/>
      <c r="J193" s="20"/>
      <c r="K193" s="20"/>
      <c r="L193" s="20"/>
      <c r="M193" s="20"/>
    </row>
    <row r="194" spans="9:13" ht="19.5" customHeight="1" x14ac:dyDescent="0.25">
      <c r="I194" s="20"/>
      <c r="J194" s="20"/>
      <c r="K194" s="20"/>
      <c r="L194" s="20"/>
      <c r="M194" s="20"/>
    </row>
    <row r="195" spans="9:13" ht="19.5" customHeight="1" x14ac:dyDescent="0.25">
      <c r="I195" s="20"/>
      <c r="J195" s="20"/>
      <c r="K195" s="20"/>
      <c r="L195" s="20"/>
      <c r="M195" s="20"/>
    </row>
    <row r="196" spans="9:13" ht="19.5" customHeight="1" x14ac:dyDescent="0.25">
      <c r="I196" s="20"/>
      <c r="J196" s="20"/>
      <c r="K196" s="20"/>
      <c r="L196" s="20"/>
      <c r="M196" s="20"/>
    </row>
    <row r="197" spans="9:13" ht="19.5" customHeight="1" x14ac:dyDescent="0.25">
      <c r="I197" s="20"/>
      <c r="J197" s="20"/>
      <c r="K197" s="20"/>
      <c r="L197" s="20"/>
      <c r="M197" s="20"/>
    </row>
    <row r="198" spans="9:13" ht="19.5" customHeight="1" x14ac:dyDescent="0.25">
      <c r="I198" s="20"/>
      <c r="J198" s="20"/>
      <c r="K198" s="20"/>
      <c r="L198" s="20"/>
      <c r="M198" s="20"/>
    </row>
    <row r="199" spans="9:13" ht="19.5" customHeight="1" x14ac:dyDescent="0.25">
      <c r="I199" s="20"/>
      <c r="J199" s="20"/>
      <c r="K199" s="20"/>
      <c r="L199" s="20"/>
      <c r="M199" s="20"/>
    </row>
    <row r="200" spans="9:13" ht="19.5" customHeight="1" x14ac:dyDescent="0.25">
      <c r="I200" s="20"/>
      <c r="J200" s="20"/>
      <c r="K200" s="20"/>
      <c r="L200" s="20"/>
      <c r="M200" s="20"/>
    </row>
    <row r="201" spans="9:13" ht="19.5" customHeight="1" x14ac:dyDescent="0.25">
      <c r="I201" s="20"/>
      <c r="J201" s="20"/>
      <c r="K201" s="20"/>
      <c r="L201" s="20"/>
      <c r="M201" s="20"/>
    </row>
    <row r="202" spans="9:13" ht="19.5" customHeight="1" x14ac:dyDescent="0.25">
      <c r="I202" s="20"/>
      <c r="J202" s="20"/>
      <c r="K202" s="20"/>
      <c r="L202" s="20"/>
      <c r="M202" s="20"/>
    </row>
    <row r="203" spans="9:13" ht="19.5" customHeight="1" x14ac:dyDescent="0.25">
      <c r="I203" s="20"/>
      <c r="J203" s="20"/>
      <c r="K203" s="20"/>
      <c r="L203" s="20"/>
      <c r="M203" s="20"/>
    </row>
    <row r="204" spans="9:13" ht="19.5" customHeight="1" x14ac:dyDescent="0.25">
      <c r="I204" s="20"/>
      <c r="J204" s="20"/>
      <c r="K204" s="20"/>
      <c r="L204" s="20"/>
      <c r="M204" s="20"/>
    </row>
    <row r="205" spans="9:13" ht="19.5" customHeight="1" x14ac:dyDescent="0.25">
      <c r="I205" s="20"/>
      <c r="J205" s="20"/>
      <c r="K205" s="20"/>
      <c r="L205" s="20"/>
      <c r="M205" s="20"/>
    </row>
    <row r="206" spans="9:13" ht="19.5" customHeight="1" x14ac:dyDescent="0.25">
      <c r="I206" s="20"/>
      <c r="J206" s="20"/>
      <c r="K206" s="20"/>
      <c r="L206" s="20"/>
      <c r="M206" s="20"/>
    </row>
    <row r="207" spans="9:13" ht="19.5" customHeight="1" x14ac:dyDescent="0.25">
      <c r="I207" s="20"/>
      <c r="J207" s="20"/>
      <c r="K207" s="20"/>
      <c r="L207" s="20"/>
      <c r="M207" s="20"/>
    </row>
    <row r="208" spans="9:13" ht="19.5" customHeight="1" x14ac:dyDescent="0.25">
      <c r="I208" s="20"/>
      <c r="J208" s="20"/>
      <c r="K208" s="20"/>
      <c r="L208" s="20"/>
      <c r="M208" s="20"/>
    </row>
    <row r="209" spans="9:13" ht="19.5" customHeight="1" x14ac:dyDescent="0.25">
      <c r="I209" s="20"/>
      <c r="J209" s="20"/>
      <c r="K209" s="20"/>
      <c r="L209" s="20"/>
      <c r="M209" s="20"/>
    </row>
    <row r="210" spans="9:13" ht="19.5" customHeight="1" x14ac:dyDescent="0.25">
      <c r="I210" s="20"/>
      <c r="J210" s="20"/>
      <c r="K210" s="20"/>
      <c r="L210" s="20"/>
      <c r="M210" s="20"/>
    </row>
    <row r="211" spans="9:13" ht="19.5" customHeight="1" x14ac:dyDescent="0.25">
      <c r="I211" s="20"/>
      <c r="J211" s="20"/>
      <c r="K211" s="20"/>
      <c r="L211" s="20"/>
      <c r="M211" s="20"/>
    </row>
    <row r="212" spans="9:13" ht="19.5" customHeight="1" x14ac:dyDescent="0.25">
      <c r="I212" s="20"/>
      <c r="J212" s="20"/>
      <c r="K212" s="20"/>
      <c r="L212" s="20"/>
      <c r="M212" s="20"/>
    </row>
    <row r="213" spans="9:13" ht="19.5" customHeight="1" x14ac:dyDescent="0.25">
      <c r="I213" s="20"/>
      <c r="J213" s="20"/>
      <c r="K213" s="20"/>
      <c r="L213" s="20"/>
      <c r="M213" s="20"/>
    </row>
    <row r="214" spans="9:13" ht="19.5" customHeight="1" x14ac:dyDescent="0.25">
      <c r="I214" s="20"/>
      <c r="J214" s="20"/>
      <c r="K214" s="20"/>
      <c r="L214" s="20"/>
      <c r="M214" s="20"/>
    </row>
    <row r="215" spans="9:13" ht="19.5" customHeight="1" x14ac:dyDescent="0.25">
      <c r="I215" s="20"/>
      <c r="J215" s="20"/>
      <c r="K215" s="20"/>
      <c r="L215" s="20"/>
      <c r="M215" s="20"/>
    </row>
    <row r="216" spans="9:13" ht="19.5" customHeight="1" x14ac:dyDescent="0.25">
      <c r="I216" s="20"/>
      <c r="J216" s="20"/>
      <c r="K216" s="20"/>
      <c r="L216" s="20"/>
      <c r="M216" s="20"/>
    </row>
    <row r="217" spans="9:13" ht="19.5" customHeight="1" x14ac:dyDescent="0.25">
      <c r="I217" s="20"/>
      <c r="J217" s="20"/>
      <c r="K217" s="20"/>
      <c r="L217" s="20"/>
      <c r="M217" s="20"/>
    </row>
    <row r="218" spans="9:13" ht="19.5" customHeight="1" x14ac:dyDescent="0.25">
      <c r="I218" s="20"/>
      <c r="J218" s="20"/>
      <c r="K218" s="20"/>
      <c r="L218" s="20"/>
      <c r="M218" s="20"/>
    </row>
    <row r="219" spans="9:13" ht="19.5" customHeight="1" x14ac:dyDescent="0.25">
      <c r="I219" s="20"/>
      <c r="J219" s="20"/>
      <c r="K219" s="20"/>
      <c r="L219" s="20"/>
      <c r="M219" s="20"/>
    </row>
    <row r="220" spans="9:13" ht="19.5" customHeight="1" x14ac:dyDescent="0.25">
      <c r="I220" s="20"/>
      <c r="J220" s="20"/>
      <c r="K220" s="20"/>
      <c r="L220" s="20"/>
      <c r="M220" s="20"/>
    </row>
    <row r="221" spans="9:13" ht="19.5" customHeight="1" x14ac:dyDescent="0.25">
      <c r="I221" s="20"/>
      <c r="J221" s="20"/>
      <c r="K221" s="20"/>
      <c r="L221" s="20"/>
      <c r="M221" s="20"/>
    </row>
    <row r="222" spans="9:13" ht="19.5" customHeight="1" x14ac:dyDescent="0.25">
      <c r="I222" s="20"/>
      <c r="J222" s="20"/>
      <c r="K222" s="20"/>
      <c r="L222" s="20"/>
      <c r="M222" s="20"/>
    </row>
    <row r="223" spans="9:13" ht="19.5" customHeight="1" x14ac:dyDescent="0.25">
      <c r="I223" s="20"/>
      <c r="J223" s="20"/>
      <c r="K223" s="20"/>
      <c r="L223" s="20"/>
      <c r="M223" s="20"/>
    </row>
    <row r="224" spans="9:13" ht="19.5" customHeight="1" x14ac:dyDescent="0.25">
      <c r="I224" s="20"/>
      <c r="J224" s="20"/>
      <c r="K224" s="20"/>
      <c r="L224" s="20"/>
      <c r="M224" s="20"/>
    </row>
    <row r="225" spans="9:13" ht="19.5" customHeight="1" x14ac:dyDescent="0.25">
      <c r="I225" s="20"/>
      <c r="J225" s="20"/>
      <c r="K225" s="20"/>
      <c r="L225" s="20"/>
      <c r="M225" s="20"/>
    </row>
    <row r="226" spans="9:13" ht="19.5" customHeight="1" x14ac:dyDescent="0.25">
      <c r="I226" s="20"/>
      <c r="J226" s="20"/>
      <c r="K226" s="20"/>
      <c r="L226" s="20"/>
      <c r="M226" s="20"/>
    </row>
    <row r="227" spans="9:13" ht="19.5" customHeight="1" x14ac:dyDescent="0.25">
      <c r="I227" s="20"/>
      <c r="J227" s="20"/>
      <c r="K227" s="20"/>
      <c r="L227" s="20"/>
      <c r="M227" s="20"/>
    </row>
    <row r="228" spans="9:13" ht="19.5" customHeight="1" x14ac:dyDescent="0.25">
      <c r="I228" s="20"/>
      <c r="J228" s="20"/>
      <c r="K228" s="20"/>
      <c r="L228" s="20"/>
      <c r="M228" s="20"/>
    </row>
    <row r="229" spans="9:13" ht="19.5" customHeight="1" x14ac:dyDescent="0.25">
      <c r="I229" s="20"/>
      <c r="J229" s="20"/>
      <c r="K229" s="20"/>
      <c r="L229" s="20"/>
      <c r="M229" s="20"/>
    </row>
    <row r="230" spans="9:13" ht="19.5" customHeight="1" x14ac:dyDescent="0.25">
      <c r="I230" s="20"/>
      <c r="J230" s="20"/>
      <c r="K230" s="20"/>
      <c r="L230" s="20"/>
      <c r="M230" s="20"/>
    </row>
    <row r="231" spans="9:13" ht="19.5" customHeight="1" x14ac:dyDescent="0.25">
      <c r="I231" s="20"/>
      <c r="J231" s="20"/>
      <c r="K231" s="20"/>
      <c r="L231" s="20"/>
      <c r="M231" s="20"/>
    </row>
    <row r="232" spans="9:13" ht="19.5" customHeight="1" x14ac:dyDescent="0.25">
      <c r="I232" s="20"/>
      <c r="J232" s="20"/>
      <c r="K232" s="20"/>
      <c r="L232" s="20"/>
      <c r="M232" s="20"/>
    </row>
    <row r="233" spans="9:13" ht="19.5" customHeight="1" x14ac:dyDescent="0.25">
      <c r="I233" s="20"/>
      <c r="J233" s="20"/>
      <c r="K233" s="20"/>
      <c r="L233" s="20"/>
      <c r="M233" s="20"/>
    </row>
    <row r="234" spans="9:13" ht="19.5" customHeight="1" x14ac:dyDescent="0.25">
      <c r="I234" s="20"/>
      <c r="J234" s="20"/>
      <c r="K234" s="20"/>
      <c r="L234" s="20"/>
      <c r="M234" s="20"/>
    </row>
    <row r="235" spans="9:13" ht="19.5" customHeight="1" x14ac:dyDescent="0.25">
      <c r="I235" s="20"/>
      <c r="J235" s="20"/>
      <c r="K235" s="20"/>
      <c r="L235" s="20"/>
      <c r="M235" s="20"/>
    </row>
    <row r="236" spans="9:13" ht="19.5" customHeight="1" x14ac:dyDescent="0.25">
      <c r="I236" s="20"/>
      <c r="J236" s="20"/>
      <c r="K236" s="20"/>
      <c r="L236" s="20"/>
      <c r="M236" s="20"/>
    </row>
    <row r="237" spans="9:13" ht="19.5" customHeight="1" x14ac:dyDescent="0.25">
      <c r="I237" s="20"/>
      <c r="J237" s="20"/>
      <c r="K237" s="20"/>
      <c r="L237" s="20"/>
      <c r="M237" s="20"/>
    </row>
    <row r="238" spans="9:13" ht="19.5" customHeight="1" x14ac:dyDescent="0.25">
      <c r="I238" s="20"/>
      <c r="J238" s="20"/>
      <c r="K238" s="20"/>
      <c r="L238" s="20"/>
      <c r="M238" s="20"/>
    </row>
    <row r="239" spans="9:13" ht="19.5" customHeight="1" x14ac:dyDescent="0.25">
      <c r="I239" s="20"/>
      <c r="J239" s="20"/>
      <c r="K239" s="20"/>
      <c r="L239" s="20"/>
      <c r="M239" s="20"/>
    </row>
    <row r="240" spans="9:13" ht="19.5" customHeight="1" x14ac:dyDescent="0.25">
      <c r="I240" s="20"/>
      <c r="J240" s="20"/>
      <c r="K240" s="20"/>
      <c r="L240" s="20"/>
      <c r="M240" s="20"/>
    </row>
    <row r="241" spans="9:13" ht="19.5" customHeight="1" x14ac:dyDescent="0.25">
      <c r="I241" s="20"/>
      <c r="J241" s="20"/>
      <c r="K241" s="20"/>
      <c r="L241" s="20"/>
      <c r="M241" s="20"/>
    </row>
    <row r="242" spans="9:13" ht="19.5" customHeight="1" x14ac:dyDescent="0.25">
      <c r="I242" s="20"/>
      <c r="J242" s="20"/>
      <c r="K242" s="20"/>
      <c r="L242" s="20"/>
      <c r="M242" s="20"/>
    </row>
  </sheetData>
  <sheetProtection algorithmName="SHA-512" hashValue="4oV98csVqH9nH7FqqkoGGgwGAH0QvajRmgBvRjkHP+kclCePD9CUz2OrcCO4dLMXuog7Dmv3KcuJVDauwbKKNQ==" saltValue="/LB4PQoJr/myw6N39UHoxQ==" spinCount="100000" sheet="1" objects="1" scenarios="1"/>
  <mergeCells count="3">
    <mergeCell ref="A1:B1"/>
    <mergeCell ref="C1:F1"/>
    <mergeCell ref="G1:J1"/>
  </mergeCells>
  <conditionalFormatting sqref="A1:A42">
    <cfRule type="containsText" dxfId="23" priority="1" operator="containsText" text="CHANGE">
      <formula>NOT(ISERROR(SEARCH(("CHANGE"),(A1))))</formula>
    </cfRule>
  </conditionalFormatting>
  <conditionalFormatting sqref="A1:A42">
    <cfRule type="containsText" dxfId="22" priority="2" operator="containsText" text="DELETE">
      <formula>NOT(ISERROR(SEARCH(("DELETE"),(A1))))</formula>
    </cfRule>
  </conditionalFormatting>
  <conditionalFormatting sqref="A1:A42">
    <cfRule type="containsText" dxfId="21" priority="3" operator="containsText" text="ADD">
      <formula>NOT(ISERROR(SEARCH(("ADD"),(A1))))</formula>
    </cfRule>
  </conditionalFormatting>
  <conditionalFormatting sqref="A3:H42">
    <cfRule type="expression" dxfId="20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Light Duty Vehicles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Lists'!$AA$2:$AA$4</xm:f>
          </x14:formula1>
          <xm:sqref>H3:H42</xm:sqref>
        </x14:dataValidation>
        <x14:dataValidation type="list" allowBlank="1" showErrorMessage="1">
          <x14:formula1>
            <xm:f>'Table Lists'!$A$2:$A$6</xm:f>
          </x14:formula1>
          <xm:sqref>A3:A42</xm:sqref>
        </x14:dataValidation>
        <x14:dataValidation type="list" allowBlank="1" showErrorMessage="1">
          <x14:formula1>
            <xm:f>'Table Lists'!$I$2:$I$14</xm:f>
          </x14:formula1>
          <xm:sqref>B3:B42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style="75" customWidth="1"/>
    <col min="2" max="2" width="17.140625" style="75" customWidth="1"/>
    <col min="3" max="3" width="7.85546875" style="75" customWidth="1"/>
    <col min="4" max="4" width="8.85546875" style="75" customWidth="1"/>
    <col min="5" max="5" width="23.5703125" style="75" customWidth="1"/>
    <col min="6" max="6" width="8.85546875" style="75" customWidth="1"/>
    <col min="7" max="7" width="5.140625" style="75" customWidth="1"/>
    <col min="8" max="8" width="8.85546875" style="75" customWidth="1"/>
    <col min="9" max="9" width="9.140625" style="75" customWidth="1"/>
    <col min="10" max="10" width="8.85546875" style="81" customWidth="1"/>
    <col min="11" max="11" width="9.140625" style="75" customWidth="1"/>
    <col min="12" max="25" width="8.85546875" style="75" customWidth="1"/>
    <col min="26" max="16384" width="14.42578125" style="75"/>
  </cols>
  <sheetData>
    <row r="1" spans="1:11" ht="19.5" customHeight="1" thickBot="1" x14ac:dyDescent="0.3">
      <c r="A1" s="165" t="s">
        <v>2</v>
      </c>
      <c r="B1" s="164"/>
      <c r="C1" s="154">
        <f>'Cover Page'!C3:F3</f>
        <v>0</v>
      </c>
      <c r="D1" s="139"/>
      <c r="E1" s="139"/>
      <c r="F1" s="153"/>
      <c r="G1" s="163" t="s">
        <v>53</v>
      </c>
      <c r="H1" s="164"/>
      <c r="I1" s="45">
        <v>2020</v>
      </c>
      <c r="J1" s="79" t="s">
        <v>32</v>
      </c>
      <c r="K1" s="45">
        <v>2022</v>
      </c>
    </row>
    <row r="2" spans="1:11" ht="39.75" customHeight="1" thickBot="1" x14ac:dyDescent="0.3">
      <c r="A2" s="46" t="s">
        <v>33</v>
      </c>
      <c r="B2" s="47" t="s">
        <v>34</v>
      </c>
      <c r="C2" s="47" t="s">
        <v>35</v>
      </c>
      <c r="D2" s="47" t="s">
        <v>36</v>
      </c>
      <c r="E2" s="48" t="s">
        <v>58</v>
      </c>
      <c r="F2" s="47" t="s">
        <v>38</v>
      </c>
      <c r="G2" s="49" t="s">
        <v>39</v>
      </c>
      <c r="H2" s="50" t="s">
        <v>42</v>
      </c>
      <c r="I2" s="50" t="s">
        <v>57</v>
      </c>
      <c r="J2" s="80" t="s">
        <v>43</v>
      </c>
      <c r="K2" s="50" t="s">
        <v>45</v>
      </c>
    </row>
    <row r="3" spans="1:11" ht="19.5" customHeight="1" x14ac:dyDescent="0.25">
      <c r="A3" s="88"/>
      <c r="B3" s="88"/>
      <c r="C3" s="88"/>
      <c r="D3" s="88"/>
      <c r="E3" s="88"/>
      <c r="F3" s="88"/>
      <c r="G3" s="88"/>
      <c r="H3" s="18" t="str">
        <f>IF(B3='Table Lists'!$K$2," ",IF(B3='Table Lists'!$K$3,'Table Lists'!$L$3,IF(B3='Table Lists'!$K$4,'Table Lists'!$L$4,IF(B3='Table Lists'!$K$5,'Table Lists'!$L$5,IF(B3='Table Lists'!$K$6,'Table Lists'!$L$6,IF(B3='Table Lists'!$K$7,'Table Lists'!$L$7))))))</f>
        <v xml:space="preserve"> </v>
      </c>
      <c r="I3" s="96" t="str">
        <f>IF(B3='Table Lists'!$K$2, " ", IF(B3='Table Lists'!$K$3, "$0.66", IF(B3='Table Lists'!$K$4, "$0.72", IF(B3='Table Lists'!$K$5, "$0.78", IF(B3='Table Lists'!$K$6, "$1", IF(B3='Table Lists'!$K$7, " "))))))</f>
        <v xml:space="preserve"> </v>
      </c>
      <c r="J3" s="31" t="str">
        <f>IF(B3='Table Lists'!$B$2, " ", IF($K$1-G3&gt;20,15%,0%))</f>
        <v xml:space="preserve"> </v>
      </c>
      <c r="K3" s="18" t="str">
        <f>IF(B3='Table Lists'!$B$2, " ", H3-(H3*J3))</f>
        <v xml:space="preserve"> </v>
      </c>
    </row>
    <row r="4" spans="1:11" ht="19.5" customHeight="1" x14ac:dyDescent="0.25">
      <c r="A4" s="88"/>
      <c r="B4" s="88"/>
      <c r="C4" s="88"/>
      <c r="D4" s="88"/>
      <c r="E4" s="88"/>
      <c r="F4" s="88"/>
      <c r="G4" s="88"/>
      <c r="H4" s="18" t="str">
        <f>IF(B4='Table Lists'!$K$2," ",IF(B4='Table Lists'!$K$3,'Table Lists'!$L$3,IF(B4='Table Lists'!$K$4,'Table Lists'!$L$4,IF(B4='Table Lists'!$K$5,'Table Lists'!$L$5,IF(B4='Table Lists'!$K$6,'Table Lists'!$L$6,IF(B4='Table Lists'!$K$7,'Table Lists'!$L$7))))))</f>
        <v xml:space="preserve"> </v>
      </c>
      <c r="I4" s="96" t="str">
        <f>IF(B4='Table Lists'!$K$2, " ", IF(B4='Table Lists'!$K$3, "$0.66", IF(B4='Table Lists'!$K$4, "$0.72", IF(B4='Table Lists'!$K$5, "$0.78", IF(B4='Table Lists'!$K$6, "$1", IF(B4='Table Lists'!$K$7, " "))))))</f>
        <v xml:space="preserve"> </v>
      </c>
      <c r="J4" s="31" t="str">
        <f>IF(B4='Table Lists'!$B$2, " ", IF($K$1-G4&gt;20,15%,0%))</f>
        <v xml:space="preserve"> </v>
      </c>
      <c r="K4" s="18" t="str">
        <f>IF(B4='Table Lists'!$B$2, " ", H4-(H4*J4))</f>
        <v xml:space="preserve"> </v>
      </c>
    </row>
    <row r="5" spans="1:11" ht="19.5" customHeight="1" x14ac:dyDescent="0.25">
      <c r="A5" s="88"/>
      <c r="B5" s="88"/>
      <c r="C5" s="88"/>
      <c r="D5" s="88"/>
      <c r="E5" s="88"/>
      <c r="F5" s="88"/>
      <c r="G5" s="88"/>
      <c r="H5" s="18" t="str">
        <f>IF(B5='Table Lists'!$K$2," ",IF(B5='Table Lists'!$K$3,'Table Lists'!$L$3,IF(B5='Table Lists'!$K$4,'Table Lists'!$L$4,IF(B5='Table Lists'!$K$5,'Table Lists'!$L$5,IF(B5='Table Lists'!$K$6,'Table Lists'!$L$6,IF(B5='Table Lists'!$K$7,'Table Lists'!$L$7))))))</f>
        <v xml:space="preserve"> </v>
      </c>
      <c r="I5" s="96" t="str">
        <f>IF(B5='Table Lists'!$K$2, " ", IF(B5='Table Lists'!$K$3, "$0.66", IF(B5='Table Lists'!$K$4, "$0.72", IF(B5='Table Lists'!$K$5, "$0.78", IF(B5='Table Lists'!$K$6, "$1", IF(B5='Table Lists'!$K$7, " "))))))</f>
        <v xml:space="preserve"> </v>
      </c>
      <c r="J5" s="31" t="str">
        <f>IF(B5='Table Lists'!$B$2, " ", IF($K$1-G5&gt;20,15%,0%))</f>
        <v xml:space="preserve"> </v>
      </c>
      <c r="K5" s="18" t="str">
        <f>IF(B5='Table Lists'!$B$2, " ", H5-(H5*J5))</f>
        <v xml:space="preserve"> </v>
      </c>
    </row>
    <row r="6" spans="1:11" ht="19.5" customHeight="1" x14ac:dyDescent="0.25">
      <c r="A6" s="88"/>
      <c r="B6" s="88"/>
      <c r="C6" s="88"/>
      <c r="D6" s="88"/>
      <c r="E6" s="88"/>
      <c r="F6" s="88"/>
      <c r="G6" s="88"/>
      <c r="H6" s="18" t="str">
        <f>IF(B6='Table Lists'!$K$2," ",IF(B6='Table Lists'!$K$3,'Table Lists'!$L$3,IF(B6='Table Lists'!$K$4,'Table Lists'!$L$4,IF(B6='Table Lists'!$K$5,'Table Lists'!$L$5,IF(B6='Table Lists'!$K$6,'Table Lists'!$L$6,IF(B6='Table Lists'!$K$7,'Table Lists'!$L$7))))))</f>
        <v xml:space="preserve"> </v>
      </c>
      <c r="I6" s="96" t="str">
        <f>IF(B6='Table Lists'!$K$2, " ", IF(B6='Table Lists'!$K$3, "$0.66", IF(B6='Table Lists'!$K$4, "$0.72", IF(B6='Table Lists'!$K$5, "$0.78", IF(B6='Table Lists'!$K$6, "$1", IF(B6='Table Lists'!$K$7, " "))))))</f>
        <v xml:space="preserve"> </v>
      </c>
      <c r="J6" s="31" t="str">
        <f>IF(B6='Table Lists'!$B$2, " ", IF($K$1-G6&gt;20,15%,0%))</f>
        <v xml:space="preserve"> </v>
      </c>
      <c r="K6" s="18" t="str">
        <f>IF(B6='Table Lists'!$B$2, " ", H6-(H6*J6))</f>
        <v xml:space="preserve"> </v>
      </c>
    </row>
    <row r="7" spans="1:11" ht="19.5" customHeight="1" x14ac:dyDescent="0.25">
      <c r="A7" s="88"/>
      <c r="B7" s="88"/>
      <c r="C7" s="88"/>
      <c r="D7" s="88"/>
      <c r="E7" s="88"/>
      <c r="F7" s="88"/>
      <c r="G7" s="88"/>
      <c r="H7" s="18" t="str">
        <f>IF(B7='Table Lists'!$K$2," ",IF(B7='Table Lists'!$K$3,'Table Lists'!$L$3,IF(B7='Table Lists'!$K$4,'Table Lists'!$L$4,IF(B7='Table Lists'!$K$5,'Table Lists'!$L$5,IF(B7='Table Lists'!$K$6,'Table Lists'!$L$6,IF(B7='Table Lists'!$K$7,'Table Lists'!$L$7))))))</f>
        <v xml:space="preserve"> </v>
      </c>
      <c r="I7" s="96" t="str">
        <f>IF(B7='Table Lists'!$K$2, " ", IF(B7='Table Lists'!$K$3, "$0.66", IF(B7='Table Lists'!$K$4, "$0.72", IF(B7='Table Lists'!$K$5, "$0.78", IF(B7='Table Lists'!$K$6, "$1", IF(B7='Table Lists'!$K$7, " "))))))</f>
        <v xml:space="preserve"> </v>
      </c>
      <c r="J7" s="31" t="str">
        <f>IF(B7='Table Lists'!$B$2, " ", IF($K$1-G7&gt;20,15%,0%))</f>
        <v xml:space="preserve"> </v>
      </c>
      <c r="K7" s="18" t="str">
        <f>IF(B7='Table Lists'!$B$2, " ", H7-(H7*J7))</f>
        <v xml:space="preserve"> </v>
      </c>
    </row>
    <row r="8" spans="1:11" ht="19.5" customHeight="1" x14ac:dyDescent="0.25">
      <c r="A8" s="88"/>
      <c r="B8" s="88"/>
      <c r="C8" s="88"/>
      <c r="D8" s="88"/>
      <c r="E8" s="88"/>
      <c r="F8" s="88"/>
      <c r="G8" s="88"/>
      <c r="H8" s="18" t="str">
        <f>IF(B8='Table Lists'!$K$2," ",IF(B8='Table Lists'!$K$3,'Table Lists'!$L$3,IF(B8='Table Lists'!$K$4,'Table Lists'!$L$4,IF(B8='Table Lists'!$K$5,'Table Lists'!$L$5,IF(B8='Table Lists'!$K$6,'Table Lists'!$L$6,IF(B8='Table Lists'!$K$7,'Table Lists'!$L$7))))))</f>
        <v xml:space="preserve"> </v>
      </c>
      <c r="I8" s="96" t="str">
        <f>IF(B8='Table Lists'!$K$2, " ", IF(B8='Table Lists'!$K$3, "$0.66", IF(B8='Table Lists'!$K$4, "$0.72", IF(B8='Table Lists'!$K$5, "$0.78", IF(B8='Table Lists'!$K$6, "$1", IF(B8='Table Lists'!$K$7, " "))))))</f>
        <v xml:space="preserve"> </v>
      </c>
      <c r="J8" s="31" t="str">
        <f>IF(B8='Table Lists'!$B$2, " ", IF($K$1-G8&gt;20,15%,0%))</f>
        <v xml:space="preserve"> </v>
      </c>
      <c r="K8" s="18" t="str">
        <f>IF(B8='Table Lists'!$B$2, " ", H8-(H8*J8))</f>
        <v xml:space="preserve"> </v>
      </c>
    </row>
    <row r="9" spans="1:11" ht="19.5" customHeight="1" x14ac:dyDescent="0.25">
      <c r="A9" s="88"/>
      <c r="B9" s="88"/>
      <c r="C9" s="88"/>
      <c r="D9" s="88"/>
      <c r="E9" s="88"/>
      <c r="F9" s="88"/>
      <c r="G9" s="88"/>
      <c r="H9" s="18" t="str">
        <f>IF(B9='Table Lists'!$K$2," ",IF(B9='Table Lists'!$K$3,'Table Lists'!$L$3,IF(B9='Table Lists'!$K$4,'Table Lists'!$L$4,IF(B9='Table Lists'!$K$5,'Table Lists'!$L$5,IF(B9='Table Lists'!$K$6,'Table Lists'!$L$6,IF(B9='Table Lists'!$K$7,'Table Lists'!$L$7))))))</f>
        <v xml:space="preserve"> </v>
      </c>
      <c r="I9" s="96" t="str">
        <f>IF(B9='Table Lists'!$K$2, " ", IF(B9='Table Lists'!$K$3, "$0.66", IF(B9='Table Lists'!$K$4, "$0.72", IF(B9='Table Lists'!$K$5, "$0.78", IF(B9='Table Lists'!$K$6, "$1", IF(B9='Table Lists'!$K$7, " "))))))</f>
        <v xml:space="preserve"> </v>
      </c>
      <c r="J9" s="31" t="str">
        <f>IF(B9='Table Lists'!$B$2, " ", IF($K$1-G9&gt;20,15%,0%))</f>
        <v xml:space="preserve"> </v>
      </c>
      <c r="K9" s="18" t="str">
        <f>IF(B9='Table Lists'!$B$2, " ", H9-(H9*J9))</f>
        <v xml:space="preserve"> </v>
      </c>
    </row>
    <row r="10" spans="1:11" ht="19.5" customHeight="1" x14ac:dyDescent="0.25">
      <c r="A10" s="88"/>
      <c r="B10" s="88"/>
      <c r="C10" s="88"/>
      <c r="D10" s="88"/>
      <c r="E10" s="88"/>
      <c r="F10" s="88"/>
      <c r="G10" s="88"/>
      <c r="H10" s="18" t="str">
        <f>IF(B10='Table Lists'!$K$2," ",IF(B10='Table Lists'!$K$3,'Table Lists'!$L$3,IF(B10='Table Lists'!$K$4,'Table Lists'!$L$4,IF(B10='Table Lists'!$K$5,'Table Lists'!$L$5,IF(B10='Table Lists'!$K$6,'Table Lists'!$L$6,IF(B10='Table Lists'!$K$7,'Table Lists'!$L$7))))))</f>
        <v xml:space="preserve"> </v>
      </c>
      <c r="I10" s="96" t="str">
        <f>IF(B10='Table Lists'!$K$2, " ", IF(B10='Table Lists'!$K$3, "$0.66", IF(B10='Table Lists'!$K$4, "$0.72", IF(B10='Table Lists'!$K$5, "$0.78", IF(B10='Table Lists'!$K$6, "$1", IF(B10='Table Lists'!$K$7, " "))))))</f>
        <v xml:space="preserve"> </v>
      </c>
      <c r="J10" s="31" t="str">
        <f>IF(B10='Table Lists'!$B$2, " ", IF($K$1-G10&gt;20,15%,0%))</f>
        <v xml:space="preserve"> </v>
      </c>
      <c r="K10" s="18" t="str">
        <f>IF(B10='Table Lists'!$B$2, " ", H10-(H10*J10))</f>
        <v xml:space="preserve"> </v>
      </c>
    </row>
    <row r="11" spans="1:11" ht="19.5" customHeight="1" x14ac:dyDescent="0.25">
      <c r="A11" s="88"/>
      <c r="B11" s="88"/>
      <c r="C11" s="88"/>
      <c r="D11" s="88"/>
      <c r="E11" s="88"/>
      <c r="F11" s="88"/>
      <c r="G11" s="88"/>
      <c r="H11" s="18" t="str">
        <f>IF(B11='Table Lists'!$K$2," ",IF(B11='Table Lists'!$K$3,'Table Lists'!$L$3,IF(B11='Table Lists'!$K$4,'Table Lists'!$L$4,IF(B11='Table Lists'!$K$5,'Table Lists'!$L$5,IF(B11='Table Lists'!$K$6,'Table Lists'!$L$6,IF(B11='Table Lists'!$K$7,'Table Lists'!$L$7))))))</f>
        <v xml:space="preserve"> </v>
      </c>
      <c r="I11" s="96" t="str">
        <f>IF(B11='Table Lists'!$K$2, " ", IF(B11='Table Lists'!$K$3, "$0.66", IF(B11='Table Lists'!$K$4, "$0.72", IF(B11='Table Lists'!$K$5, "$0.78", IF(B11='Table Lists'!$K$6, "$1", IF(B11='Table Lists'!$K$7, " "))))))</f>
        <v xml:space="preserve"> </v>
      </c>
      <c r="J11" s="31" t="str">
        <f>IF(B11='Table Lists'!$B$2, " ", IF($K$1-G11&gt;20,15%,0%))</f>
        <v xml:space="preserve"> </v>
      </c>
      <c r="K11" s="18" t="str">
        <f>IF(B11='Table Lists'!$B$2, " ", H11-(H11*J11))</f>
        <v xml:space="preserve"> </v>
      </c>
    </row>
    <row r="12" spans="1:11" ht="19.5" customHeight="1" x14ac:dyDescent="0.25">
      <c r="A12" s="88"/>
      <c r="B12" s="88"/>
      <c r="C12" s="88"/>
      <c r="D12" s="88"/>
      <c r="E12" s="88"/>
      <c r="F12" s="88"/>
      <c r="G12" s="88"/>
      <c r="H12" s="18" t="str">
        <f>IF(B12='Table Lists'!$K$2," ",IF(B12='Table Lists'!$K$3,'Table Lists'!$L$3,IF(B12='Table Lists'!$K$4,'Table Lists'!$L$4,IF(B12='Table Lists'!$K$5,'Table Lists'!$L$5,IF(B12='Table Lists'!$K$6,'Table Lists'!$L$6,IF(B12='Table Lists'!$K$7,'Table Lists'!$L$7))))))</f>
        <v xml:space="preserve"> </v>
      </c>
      <c r="I12" s="96" t="str">
        <f>IF(B12='Table Lists'!$K$2, " ", IF(B12='Table Lists'!$K$3, "$0.66", IF(B12='Table Lists'!$K$4, "$0.72", IF(B12='Table Lists'!$K$5, "$0.78", IF(B12='Table Lists'!$K$6, "$1", IF(B12='Table Lists'!$K$7, " "))))))</f>
        <v xml:space="preserve"> </v>
      </c>
      <c r="J12" s="31" t="str">
        <f>IF(B12='Table Lists'!$B$2, " ", IF($K$1-G12&gt;20,15%,0%))</f>
        <v xml:space="preserve"> </v>
      </c>
      <c r="K12" s="18" t="str">
        <f>IF(B12='Table Lists'!$B$2, " ", H12-(H12*J12))</f>
        <v xml:space="preserve"> </v>
      </c>
    </row>
    <row r="13" spans="1:11" ht="19.5" customHeight="1" x14ac:dyDescent="0.25">
      <c r="A13" s="88"/>
      <c r="B13" s="88"/>
      <c r="C13" s="88"/>
      <c r="D13" s="88"/>
      <c r="E13" s="88"/>
      <c r="F13" s="88"/>
      <c r="G13" s="88"/>
      <c r="H13" s="18" t="str">
        <f>IF(B13='Table Lists'!$K$2," ",IF(B13='Table Lists'!$K$3,'Table Lists'!$L$3,IF(B13='Table Lists'!$K$4,'Table Lists'!$L$4,IF(B13='Table Lists'!$K$5,'Table Lists'!$L$5,IF(B13='Table Lists'!$K$6,'Table Lists'!$L$6,IF(B13='Table Lists'!$K$7,'Table Lists'!$L$7))))))</f>
        <v xml:space="preserve"> </v>
      </c>
      <c r="I13" s="96" t="str">
        <f>IF(B13='Table Lists'!$K$2, " ", IF(B13='Table Lists'!$K$3, "$0.66", IF(B13='Table Lists'!$K$4, "$0.72", IF(B13='Table Lists'!$K$5, "$0.78", IF(B13='Table Lists'!$K$6, "$1", IF(B13='Table Lists'!$K$7, " "))))))</f>
        <v xml:space="preserve"> </v>
      </c>
      <c r="J13" s="31" t="str">
        <f>IF(B13='Table Lists'!$B$2, " ", IF($K$1-G13&gt;20,15%,0%))</f>
        <v xml:space="preserve"> </v>
      </c>
      <c r="K13" s="18" t="str">
        <f>IF(B13='Table Lists'!$B$2, " ", H13-(H13*J13))</f>
        <v xml:space="preserve"> </v>
      </c>
    </row>
    <row r="14" spans="1:11" ht="19.5" customHeight="1" x14ac:dyDescent="0.25">
      <c r="A14" s="88"/>
      <c r="B14" s="88"/>
      <c r="C14" s="88"/>
      <c r="D14" s="88"/>
      <c r="E14" s="88"/>
      <c r="F14" s="88"/>
      <c r="G14" s="88"/>
      <c r="H14" s="18" t="str">
        <f>IF(B14='Table Lists'!$K$2," ",IF(B14='Table Lists'!$K$3,'Table Lists'!$L$3,IF(B14='Table Lists'!$K$4,'Table Lists'!$L$4,IF(B14='Table Lists'!$K$5,'Table Lists'!$L$5,IF(B14='Table Lists'!$K$6,'Table Lists'!$L$6,IF(B14='Table Lists'!$K$7,'Table Lists'!$L$7))))))</f>
        <v xml:space="preserve"> </v>
      </c>
      <c r="I14" s="96" t="str">
        <f>IF(B14='Table Lists'!$K$2, " ", IF(B14='Table Lists'!$K$3, "$0.66", IF(B14='Table Lists'!$K$4, "$0.72", IF(B14='Table Lists'!$K$5, "$0.78", IF(B14='Table Lists'!$K$6, "$1", IF(B14='Table Lists'!$K$7, " "))))))</f>
        <v xml:space="preserve"> </v>
      </c>
      <c r="J14" s="31" t="str">
        <f>IF(B14='Table Lists'!$B$2, " ", IF($K$1-G14&gt;20,15%,0%))</f>
        <v xml:space="preserve"> </v>
      </c>
      <c r="K14" s="18" t="str">
        <f>IF(B14='Table Lists'!$B$2, " ", H14-(H14*J14))</f>
        <v xml:space="preserve"> </v>
      </c>
    </row>
    <row r="15" spans="1:11" ht="19.5" customHeight="1" x14ac:dyDescent="0.25">
      <c r="A15" s="88"/>
      <c r="B15" s="88"/>
      <c r="C15" s="88"/>
      <c r="D15" s="88"/>
      <c r="E15" s="88"/>
      <c r="F15" s="88"/>
      <c r="G15" s="88"/>
      <c r="H15" s="18" t="str">
        <f>IF(B15='Table Lists'!$K$2," ",IF(B15='Table Lists'!$K$3,'Table Lists'!$L$3,IF(B15='Table Lists'!$K$4,'Table Lists'!$L$4,IF(B15='Table Lists'!$K$5,'Table Lists'!$L$5,IF(B15='Table Lists'!$K$6,'Table Lists'!$L$6,IF(B15='Table Lists'!$K$7,'Table Lists'!$L$7))))))</f>
        <v xml:space="preserve"> </v>
      </c>
      <c r="I15" s="96" t="str">
        <f>IF(B15='Table Lists'!$K$2, " ", IF(B15='Table Lists'!$K$3, "$0.66", IF(B15='Table Lists'!$K$4, "$0.72", IF(B15='Table Lists'!$K$5, "$0.78", IF(B15='Table Lists'!$K$6, "$1", IF(B15='Table Lists'!$K$7, " "))))))</f>
        <v xml:space="preserve"> </v>
      </c>
      <c r="J15" s="31" t="str">
        <f>IF(B15='Table Lists'!$B$2, " ", IF($K$1-G15&gt;20,15%,0%))</f>
        <v xml:space="preserve"> </v>
      </c>
      <c r="K15" s="18" t="str">
        <f>IF(B15='Table Lists'!$B$2, " ", H15-(H15*J15))</f>
        <v xml:space="preserve"> </v>
      </c>
    </row>
    <row r="16" spans="1:11" ht="19.5" customHeight="1" x14ac:dyDescent="0.25">
      <c r="A16" s="88"/>
      <c r="B16" s="88"/>
      <c r="C16" s="88"/>
      <c r="D16" s="88"/>
      <c r="E16" s="88"/>
      <c r="F16" s="88"/>
      <c r="G16" s="88"/>
      <c r="H16" s="18" t="str">
        <f>IF(B16='Table Lists'!$K$2," ",IF(B16='Table Lists'!$K$3,'Table Lists'!$L$3,IF(B16='Table Lists'!$K$4,'Table Lists'!$L$4,IF(B16='Table Lists'!$K$5,'Table Lists'!$L$5,IF(B16='Table Lists'!$K$6,'Table Lists'!$L$6,IF(B16='Table Lists'!$K$7,'Table Lists'!$L$7))))))</f>
        <v xml:space="preserve"> </v>
      </c>
      <c r="I16" s="96" t="str">
        <f>IF(B16='Table Lists'!$K$2, " ", IF(B16='Table Lists'!$K$3, "$0.66", IF(B16='Table Lists'!$K$4, "$0.72", IF(B16='Table Lists'!$K$5, "$0.78", IF(B16='Table Lists'!$K$6, "$1", IF(B16='Table Lists'!$K$7, " "))))))</f>
        <v xml:space="preserve"> </v>
      </c>
      <c r="J16" s="31" t="str">
        <f>IF(B16='Table Lists'!$B$2, " ", IF($K$1-G16&gt;20,15%,0%))</f>
        <v xml:space="preserve"> </v>
      </c>
      <c r="K16" s="18" t="str">
        <f>IF(B16='Table Lists'!$B$2, " ", H16-(H16*J16))</f>
        <v xml:space="preserve"> </v>
      </c>
    </row>
    <row r="17" spans="1:11" ht="19.5" customHeight="1" x14ac:dyDescent="0.25">
      <c r="A17" s="88"/>
      <c r="B17" s="88"/>
      <c r="C17" s="88"/>
      <c r="D17" s="88"/>
      <c r="E17" s="88"/>
      <c r="F17" s="88"/>
      <c r="G17" s="88"/>
      <c r="H17" s="18" t="str">
        <f>IF(B17='Table Lists'!$K$2," ",IF(B17='Table Lists'!$K$3,'Table Lists'!$L$3,IF(B17='Table Lists'!$K$4,'Table Lists'!$L$4,IF(B17='Table Lists'!$K$5,'Table Lists'!$L$5,IF(B17='Table Lists'!$K$6,'Table Lists'!$L$6,IF(B17='Table Lists'!$K$7,'Table Lists'!$L$7))))))</f>
        <v xml:space="preserve"> </v>
      </c>
      <c r="I17" s="96" t="str">
        <f>IF(B17='Table Lists'!$K$2, " ", IF(B17='Table Lists'!$K$3, "$0.66", IF(B17='Table Lists'!$K$4, "$0.72", IF(B17='Table Lists'!$K$5, "$0.78", IF(B17='Table Lists'!$K$6, "$1", IF(B17='Table Lists'!$K$7, " "))))))</f>
        <v xml:space="preserve"> </v>
      </c>
      <c r="J17" s="31" t="str">
        <f>IF(B17='Table Lists'!$B$2, " ", IF($K$1-G17&gt;20,15%,0%))</f>
        <v xml:space="preserve"> </v>
      </c>
      <c r="K17" s="18" t="str">
        <f>IF(B17='Table Lists'!$B$2, " ", H17-(H17*J17))</f>
        <v xml:space="preserve"> </v>
      </c>
    </row>
    <row r="18" spans="1:11" ht="19.5" customHeight="1" x14ac:dyDescent="0.25">
      <c r="A18" s="88"/>
      <c r="B18" s="88"/>
      <c r="C18" s="88"/>
      <c r="D18" s="88"/>
      <c r="E18" s="88"/>
      <c r="F18" s="88"/>
      <c r="G18" s="88"/>
      <c r="H18" s="18" t="str">
        <f>IF(B18='Table Lists'!$K$2," ",IF(B18='Table Lists'!$K$3,'Table Lists'!$L$3,IF(B18='Table Lists'!$K$4,'Table Lists'!$L$4,IF(B18='Table Lists'!$K$5,'Table Lists'!$L$5,IF(B18='Table Lists'!$K$6,'Table Lists'!$L$6,IF(B18='Table Lists'!$K$7,'Table Lists'!$L$7))))))</f>
        <v xml:space="preserve"> </v>
      </c>
      <c r="I18" s="96" t="str">
        <f>IF(B18='Table Lists'!$K$2, " ", IF(B18='Table Lists'!$K$3, "$0.66", IF(B18='Table Lists'!$K$4, "$0.72", IF(B18='Table Lists'!$K$5, "$0.78", IF(B18='Table Lists'!$K$6, "$1", IF(B18='Table Lists'!$K$7, " "))))))</f>
        <v xml:space="preserve"> </v>
      </c>
      <c r="J18" s="31" t="str">
        <f>IF(B18='Table Lists'!$B$2, " ", IF($K$1-G18&gt;20,15%,0%))</f>
        <v xml:space="preserve"> </v>
      </c>
      <c r="K18" s="18" t="str">
        <f>IF(B18='Table Lists'!$B$2, " ", H18-(H18*J18))</f>
        <v xml:space="preserve"> </v>
      </c>
    </row>
    <row r="19" spans="1:11" ht="19.5" customHeight="1" x14ac:dyDescent="0.25">
      <c r="A19" s="88"/>
      <c r="B19" s="88"/>
      <c r="C19" s="88"/>
      <c r="D19" s="88"/>
      <c r="E19" s="88"/>
      <c r="F19" s="88"/>
      <c r="G19" s="88"/>
      <c r="H19" s="18" t="str">
        <f>IF(B19='Table Lists'!$K$2," ",IF(B19='Table Lists'!$K$3,'Table Lists'!$L$3,IF(B19='Table Lists'!$K$4,'Table Lists'!$L$4,IF(B19='Table Lists'!$K$5,'Table Lists'!$L$5,IF(B19='Table Lists'!$K$6,'Table Lists'!$L$6,IF(B19='Table Lists'!$K$7,'Table Lists'!$L$7))))))</f>
        <v xml:space="preserve"> </v>
      </c>
      <c r="I19" s="96" t="str">
        <f>IF(B19='Table Lists'!$K$2, " ", IF(B19='Table Lists'!$K$3, "$0.66", IF(B19='Table Lists'!$K$4, "$0.72", IF(B19='Table Lists'!$K$5, "$0.78", IF(B19='Table Lists'!$K$6, "$1", IF(B19='Table Lists'!$K$7, " "))))))</f>
        <v xml:space="preserve"> </v>
      </c>
      <c r="J19" s="31" t="str">
        <f>IF(B19='Table Lists'!$B$2, " ", IF($K$1-G19&gt;20,15%,0%))</f>
        <v xml:space="preserve"> </v>
      </c>
      <c r="K19" s="18" t="str">
        <f>IF(B19='Table Lists'!$B$2, " ", H19-(H19*J19))</f>
        <v xml:space="preserve"> </v>
      </c>
    </row>
    <row r="20" spans="1:11" ht="19.5" customHeight="1" x14ac:dyDescent="0.25">
      <c r="A20" s="88"/>
      <c r="B20" s="88"/>
      <c r="C20" s="88"/>
      <c r="D20" s="88"/>
      <c r="E20" s="88"/>
      <c r="F20" s="88"/>
      <c r="G20" s="88"/>
      <c r="H20" s="18" t="str">
        <f>IF(B20='Table Lists'!$K$2," ",IF(B20='Table Lists'!$K$3,'Table Lists'!$L$3,IF(B20='Table Lists'!$K$4,'Table Lists'!$L$4,IF(B20='Table Lists'!$K$5,'Table Lists'!$L$5,IF(B20='Table Lists'!$K$6,'Table Lists'!$L$6,IF(B20='Table Lists'!$K$7,'Table Lists'!$L$7))))))</f>
        <v xml:space="preserve"> </v>
      </c>
      <c r="I20" s="96" t="str">
        <f>IF(B20='Table Lists'!$K$2, " ", IF(B20='Table Lists'!$K$3, "$0.66", IF(B20='Table Lists'!$K$4, "$0.72", IF(B20='Table Lists'!$K$5, "$0.78", IF(B20='Table Lists'!$K$6, "$1", IF(B20='Table Lists'!$K$7, " "))))))</f>
        <v xml:space="preserve"> </v>
      </c>
      <c r="J20" s="31" t="str">
        <f>IF(B20='Table Lists'!$B$2, " ", IF($K$1-G20&gt;20,15%,0%))</f>
        <v xml:space="preserve"> </v>
      </c>
      <c r="K20" s="18" t="str">
        <f>IF(B20='Table Lists'!$B$2, " ", H20-(H20*J20))</f>
        <v xml:space="preserve"> </v>
      </c>
    </row>
    <row r="21" spans="1:11" ht="19.5" customHeight="1" x14ac:dyDescent="0.25">
      <c r="A21" s="88"/>
      <c r="B21" s="88"/>
      <c r="C21" s="88"/>
      <c r="D21" s="88"/>
      <c r="E21" s="88"/>
      <c r="F21" s="88"/>
      <c r="G21" s="88"/>
      <c r="H21" s="18" t="str">
        <f>IF(B21='Table Lists'!$K$2," ",IF(B21='Table Lists'!$K$3,'Table Lists'!$L$3,IF(B21='Table Lists'!$K$4,'Table Lists'!$L$4,IF(B21='Table Lists'!$K$5,'Table Lists'!$L$5,IF(B21='Table Lists'!$K$6,'Table Lists'!$L$6,IF(B21='Table Lists'!$K$7,'Table Lists'!$L$7))))))</f>
        <v xml:space="preserve"> </v>
      </c>
      <c r="I21" s="96" t="str">
        <f>IF(B21='Table Lists'!$K$2, " ", IF(B21='Table Lists'!$K$3, "$0.66", IF(B21='Table Lists'!$K$4, "$0.72", IF(B21='Table Lists'!$K$5, "$0.78", IF(B21='Table Lists'!$K$6, "$1", IF(B21='Table Lists'!$K$7, " "))))))</f>
        <v xml:space="preserve"> </v>
      </c>
      <c r="J21" s="31" t="str">
        <f>IF(B21='Table Lists'!$B$2, " ", IF($K$1-G21&gt;20,15%,0%))</f>
        <v xml:space="preserve"> </v>
      </c>
      <c r="K21" s="18" t="str">
        <f>IF(B21='Table Lists'!$B$2, " ", H21-(H21*J21))</f>
        <v xml:space="preserve"> </v>
      </c>
    </row>
    <row r="22" spans="1:11" ht="19.5" customHeight="1" x14ac:dyDescent="0.25">
      <c r="A22" s="88"/>
      <c r="B22" s="88"/>
      <c r="C22" s="88"/>
      <c r="D22" s="88"/>
      <c r="E22" s="88"/>
      <c r="F22" s="88"/>
      <c r="G22" s="88"/>
      <c r="H22" s="18" t="str">
        <f>IF(B22='Table Lists'!$K$2," ",IF(B22='Table Lists'!$K$3,'Table Lists'!$L$3,IF(B22='Table Lists'!$K$4,'Table Lists'!$L$4,IF(B22='Table Lists'!$K$5,'Table Lists'!$L$5,IF(B22='Table Lists'!$K$6,'Table Lists'!$L$6,IF(B22='Table Lists'!$K$7,'Table Lists'!$L$7))))))</f>
        <v xml:space="preserve"> </v>
      </c>
      <c r="I22" s="96" t="str">
        <f>IF(B22='Table Lists'!$K$2, " ", IF(B22='Table Lists'!$K$3, "$0.66", IF(B22='Table Lists'!$K$4, "$0.72", IF(B22='Table Lists'!$K$5, "$0.78", IF(B22='Table Lists'!$K$6, "$1", IF(B22='Table Lists'!$K$7, " "))))))</f>
        <v xml:space="preserve"> </v>
      </c>
      <c r="J22" s="31" t="str">
        <f>IF(B22='Table Lists'!$B$2, " ", IF($K$1-G22&gt;20,15%,0%))</f>
        <v xml:space="preserve"> </v>
      </c>
      <c r="K22" s="18" t="str">
        <f>IF(B22='Table Lists'!$B$2, " ", H22-(H22*J22))</f>
        <v xml:space="preserve"> </v>
      </c>
    </row>
    <row r="23" spans="1:11" ht="19.5" customHeight="1" x14ac:dyDescent="0.25"/>
    <row r="24" spans="1:11" ht="19.5" customHeight="1" x14ac:dyDescent="0.25"/>
    <row r="25" spans="1:11" ht="19.5" customHeight="1" x14ac:dyDescent="0.25"/>
    <row r="26" spans="1:11" ht="19.5" customHeight="1" x14ac:dyDescent="0.25"/>
    <row r="27" spans="1:11" ht="19.5" customHeight="1" x14ac:dyDescent="0.25"/>
    <row r="28" spans="1:11" ht="19.5" customHeight="1" x14ac:dyDescent="0.25"/>
    <row r="29" spans="1:11" ht="19.5" customHeight="1" x14ac:dyDescent="0.25"/>
    <row r="30" spans="1:11" ht="19.5" customHeight="1" x14ac:dyDescent="0.25"/>
    <row r="31" spans="1:11" ht="19.5" customHeight="1" x14ac:dyDescent="0.25"/>
    <row r="32" spans="1:11" ht="19.5" customHeight="1" x14ac:dyDescent="0.25"/>
    <row r="33" spans="8:11" ht="19.5" customHeight="1" x14ac:dyDescent="0.25"/>
    <row r="34" spans="8:11" ht="19.5" customHeight="1" x14ac:dyDescent="0.25"/>
    <row r="35" spans="8:11" ht="19.5" customHeight="1" x14ac:dyDescent="0.25"/>
    <row r="36" spans="8:11" ht="19.5" customHeight="1" x14ac:dyDescent="0.25"/>
    <row r="37" spans="8:11" ht="19.5" customHeight="1" x14ac:dyDescent="0.25"/>
    <row r="38" spans="8:11" ht="19.5" customHeight="1" x14ac:dyDescent="0.25"/>
    <row r="39" spans="8:11" ht="19.5" customHeight="1" x14ac:dyDescent="0.25"/>
    <row r="40" spans="8:11" ht="19.5" customHeight="1" x14ac:dyDescent="0.25"/>
    <row r="41" spans="8:11" ht="19.5" customHeight="1" x14ac:dyDescent="0.25"/>
    <row r="42" spans="8:11" ht="19.5" customHeight="1" x14ac:dyDescent="0.25"/>
    <row r="43" spans="8:11" ht="19.5" customHeight="1" x14ac:dyDescent="0.25">
      <c r="H43" s="20"/>
      <c r="I43" s="20"/>
      <c r="J43" s="82"/>
      <c r="K43" s="20"/>
    </row>
    <row r="44" spans="8:11" ht="19.5" customHeight="1" x14ac:dyDescent="0.25">
      <c r="H44" s="20"/>
      <c r="I44" s="20"/>
      <c r="J44" s="82"/>
      <c r="K44" s="20"/>
    </row>
    <row r="45" spans="8:11" ht="19.5" customHeight="1" x14ac:dyDescent="0.25">
      <c r="H45" s="20"/>
      <c r="I45" s="20"/>
      <c r="J45" s="82"/>
      <c r="K45" s="20"/>
    </row>
    <row r="46" spans="8:11" ht="19.5" customHeight="1" x14ac:dyDescent="0.25">
      <c r="H46" s="20"/>
      <c r="I46" s="20"/>
      <c r="J46" s="82"/>
      <c r="K46" s="20"/>
    </row>
    <row r="47" spans="8:11" ht="19.5" customHeight="1" x14ac:dyDescent="0.25">
      <c r="H47" s="20"/>
      <c r="I47" s="20"/>
      <c r="J47" s="82"/>
      <c r="K47" s="20"/>
    </row>
    <row r="48" spans="8:11" ht="19.5" customHeight="1" x14ac:dyDescent="0.25">
      <c r="H48" s="20"/>
      <c r="I48" s="20"/>
      <c r="J48" s="82"/>
      <c r="K48" s="20"/>
    </row>
    <row r="49" spans="8:11" ht="19.5" customHeight="1" x14ac:dyDescent="0.25">
      <c r="H49" s="20"/>
      <c r="I49" s="20"/>
      <c r="J49" s="82"/>
      <c r="K49" s="20"/>
    </row>
    <row r="50" spans="8:11" ht="19.5" customHeight="1" x14ac:dyDescent="0.25">
      <c r="H50" s="20"/>
      <c r="I50" s="20"/>
      <c r="J50" s="82"/>
      <c r="K50" s="20"/>
    </row>
    <row r="51" spans="8:11" ht="19.5" customHeight="1" x14ac:dyDescent="0.25">
      <c r="H51" s="20"/>
      <c r="I51" s="20"/>
      <c r="J51" s="82"/>
      <c r="K51" s="20"/>
    </row>
    <row r="52" spans="8:11" ht="19.5" customHeight="1" x14ac:dyDescent="0.25">
      <c r="H52" s="20"/>
      <c r="I52" s="20"/>
      <c r="J52" s="82"/>
      <c r="K52" s="20"/>
    </row>
    <row r="53" spans="8:11" ht="19.5" customHeight="1" x14ac:dyDescent="0.25">
      <c r="H53" s="20"/>
      <c r="I53" s="20"/>
      <c r="J53" s="82"/>
      <c r="K53" s="20"/>
    </row>
    <row r="54" spans="8:11" ht="19.5" customHeight="1" x14ac:dyDescent="0.25">
      <c r="H54" s="20"/>
      <c r="I54" s="20"/>
      <c r="J54" s="82"/>
      <c r="K54" s="20"/>
    </row>
    <row r="55" spans="8:11" ht="19.5" customHeight="1" x14ac:dyDescent="0.25">
      <c r="H55" s="20"/>
      <c r="I55" s="20"/>
      <c r="J55" s="82"/>
      <c r="K55" s="20"/>
    </row>
    <row r="56" spans="8:11" ht="19.5" customHeight="1" x14ac:dyDescent="0.25">
      <c r="H56" s="20"/>
      <c r="I56" s="20"/>
      <c r="J56" s="82"/>
      <c r="K56" s="20"/>
    </row>
    <row r="57" spans="8:11" ht="19.5" customHeight="1" x14ac:dyDescent="0.25">
      <c r="H57" s="20"/>
      <c r="I57" s="20"/>
      <c r="J57" s="82"/>
      <c r="K57" s="20"/>
    </row>
    <row r="58" spans="8:11" ht="19.5" customHeight="1" x14ac:dyDescent="0.25">
      <c r="H58" s="20"/>
      <c r="I58" s="20"/>
      <c r="J58" s="82"/>
      <c r="K58" s="20"/>
    </row>
    <row r="59" spans="8:11" ht="19.5" customHeight="1" x14ac:dyDescent="0.25">
      <c r="H59" s="20"/>
      <c r="I59" s="20"/>
      <c r="J59" s="82"/>
      <c r="K59" s="20"/>
    </row>
    <row r="60" spans="8:11" ht="19.5" customHeight="1" x14ac:dyDescent="0.25">
      <c r="H60" s="20"/>
      <c r="I60" s="20"/>
      <c r="J60" s="82"/>
      <c r="K60" s="20"/>
    </row>
    <row r="61" spans="8:11" ht="19.5" customHeight="1" x14ac:dyDescent="0.25">
      <c r="H61" s="20"/>
      <c r="I61" s="20"/>
      <c r="J61" s="82"/>
      <c r="K61" s="20"/>
    </row>
    <row r="62" spans="8:11" ht="19.5" customHeight="1" x14ac:dyDescent="0.25">
      <c r="H62" s="20"/>
      <c r="I62" s="20"/>
      <c r="J62" s="82"/>
      <c r="K62" s="20"/>
    </row>
    <row r="63" spans="8:11" ht="19.5" customHeight="1" x14ac:dyDescent="0.25">
      <c r="H63" s="20"/>
      <c r="I63" s="20"/>
      <c r="J63" s="82"/>
      <c r="K63" s="20"/>
    </row>
    <row r="64" spans="8:11" ht="19.5" customHeight="1" x14ac:dyDescent="0.25">
      <c r="H64" s="20"/>
      <c r="I64" s="20"/>
      <c r="J64" s="82"/>
      <c r="K64" s="20"/>
    </row>
    <row r="65" spans="8:11" ht="19.5" customHeight="1" x14ac:dyDescent="0.25">
      <c r="H65" s="20"/>
      <c r="I65" s="20"/>
      <c r="J65" s="82"/>
      <c r="K65" s="20"/>
    </row>
    <row r="66" spans="8:11" ht="19.5" customHeight="1" x14ac:dyDescent="0.25">
      <c r="H66" s="20"/>
      <c r="I66" s="20"/>
      <c r="J66" s="82"/>
      <c r="K66" s="20"/>
    </row>
    <row r="67" spans="8:11" ht="19.5" customHeight="1" x14ac:dyDescent="0.25">
      <c r="H67" s="20"/>
      <c r="I67" s="20"/>
      <c r="J67" s="82"/>
      <c r="K67" s="20"/>
    </row>
    <row r="68" spans="8:11" ht="19.5" customHeight="1" x14ac:dyDescent="0.25">
      <c r="H68" s="20"/>
      <c r="I68" s="20"/>
      <c r="J68" s="82"/>
      <c r="K68" s="20"/>
    </row>
    <row r="69" spans="8:11" ht="19.5" customHeight="1" x14ac:dyDescent="0.25">
      <c r="H69" s="20"/>
      <c r="I69" s="20"/>
      <c r="J69" s="82"/>
      <c r="K69" s="20"/>
    </row>
    <row r="70" spans="8:11" ht="19.5" customHeight="1" x14ac:dyDescent="0.25">
      <c r="H70" s="20"/>
      <c r="I70" s="20"/>
      <c r="J70" s="82"/>
      <c r="K70" s="20"/>
    </row>
    <row r="71" spans="8:11" ht="19.5" customHeight="1" x14ac:dyDescent="0.25">
      <c r="H71" s="20"/>
      <c r="I71" s="20"/>
      <c r="J71" s="82"/>
      <c r="K71" s="20"/>
    </row>
    <row r="72" spans="8:11" ht="19.5" customHeight="1" x14ac:dyDescent="0.25">
      <c r="H72" s="20"/>
      <c r="I72" s="20"/>
      <c r="J72" s="82"/>
      <c r="K72" s="20"/>
    </row>
    <row r="73" spans="8:11" ht="19.5" customHeight="1" x14ac:dyDescent="0.25">
      <c r="H73" s="20"/>
      <c r="I73" s="20"/>
      <c r="J73" s="82"/>
      <c r="K73" s="20"/>
    </row>
    <row r="74" spans="8:11" ht="19.5" customHeight="1" x14ac:dyDescent="0.25">
      <c r="H74" s="20"/>
      <c r="I74" s="20"/>
      <c r="J74" s="82"/>
      <c r="K74" s="20"/>
    </row>
    <row r="75" spans="8:11" ht="19.5" customHeight="1" x14ac:dyDescent="0.25">
      <c r="H75" s="20"/>
      <c r="I75" s="20"/>
      <c r="J75" s="82"/>
      <c r="K75" s="20"/>
    </row>
    <row r="76" spans="8:11" ht="19.5" customHeight="1" x14ac:dyDescent="0.25">
      <c r="H76" s="20"/>
      <c r="I76" s="20"/>
      <c r="J76" s="82"/>
      <c r="K76" s="20"/>
    </row>
    <row r="77" spans="8:11" ht="19.5" customHeight="1" x14ac:dyDescent="0.25">
      <c r="H77" s="20"/>
      <c r="I77" s="20"/>
      <c r="J77" s="82"/>
      <c r="K77" s="20"/>
    </row>
    <row r="78" spans="8:11" ht="19.5" customHeight="1" x14ac:dyDescent="0.25">
      <c r="H78" s="20"/>
      <c r="I78" s="20"/>
      <c r="J78" s="82"/>
      <c r="K78" s="20"/>
    </row>
    <row r="79" spans="8:11" ht="19.5" customHeight="1" x14ac:dyDescent="0.25">
      <c r="H79" s="20"/>
      <c r="I79" s="20"/>
      <c r="J79" s="82"/>
      <c r="K79" s="20"/>
    </row>
    <row r="80" spans="8:11" ht="19.5" customHeight="1" x14ac:dyDescent="0.25">
      <c r="H80" s="20"/>
      <c r="I80" s="20"/>
      <c r="J80" s="82"/>
      <c r="K80" s="20"/>
    </row>
    <row r="81" spans="8:11" ht="19.5" customHeight="1" x14ac:dyDescent="0.25">
      <c r="H81" s="20"/>
      <c r="I81" s="20"/>
      <c r="J81" s="82"/>
      <c r="K81" s="20"/>
    </row>
    <row r="82" spans="8:11" ht="19.5" customHeight="1" x14ac:dyDescent="0.25">
      <c r="H82" s="20"/>
      <c r="I82" s="20"/>
      <c r="J82" s="82"/>
      <c r="K82" s="20"/>
    </row>
    <row r="83" spans="8:11" ht="19.5" customHeight="1" x14ac:dyDescent="0.25">
      <c r="H83" s="20"/>
      <c r="I83" s="20"/>
      <c r="J83" s="82"/>
      <c r="K83" s="20"/>
    </row>
    <row r="84" spans="8:11" ht="19.5" customHeight="1" x14ac:dyDescent="0.25">
      <c r="H84" s="20"/>
      <c r="I84" s="20"/>
      <c r="J84" s="82"/>
      <c r="K84" s="20"/>
    </row>
    <row r="85" spans="8:11" ht="19.5" customHeight="1" x14ac:dyDescent="0.25">
      <c r="H85" s="20"/>
      <c r="I85" s="20"/>
      <c r="J85" s="82"/>
      <c r="K85" s="20"/>
    </row>
    <row r="86" spans="8:11" ht="19.5" customHeight="1" x14ac:dyDescent="0.25">
      <c r="H86" s="20"/>
      <c r="I86" s="20"/>
      <c r="J86" s="82"/>
      <c r="K86" s="20"/>
    </row>
    <row r="87" spans="8:11" ht="19.5" customHeight="1" x14ac:dyDescent="0.25">
      <c r="H87" s="20"/>
      <c r="I87" s="20"/>
      <c r="J87" s="82"/>
      <c r="K87" s="20"/>
    </row>
    <row r="88" spans="8:11" ht="19.5" customHeight="1" x14ac:dyDescent="0.25">
      <c r="H88" s="20"/>
      <c r="I88" s="20"/>
      <c r="J88" s="82"/>
      <c r="K88" s="20"/>
    </row>
    <row r="89" spans="8:11" ht="19.5" customHeight="1" x14ac:dyDescent="0.25">
      <c r="H89" s="20"/>
      <c r="I89" s="20"/>
      <c r="J89" s="82"/>
      <c r="K89" s="20"/>
    </row>
    <row r="90" spans="8:11" ht="19.5" customHeight="1" x14ac:dyDescent="0.25">
      <c r="H90" s="20"/>
      <c r="I90" s="20"/>
      <c r="J90" s="82"/>
      <c r="K90" s="20"/>
    </row>
    <row r="91" spans="8:11" ht="19.5" customHeight="1" x14ac:dyDescent="0.25">
      <c r="H91" s="20"/>
      <c r="I91" s="20"/>
      <c r="J91" s="82"/>
      <c r="K91" s="20"/>
    </row>
    <row r="92" spans="8:11" ht="19.5" customHeight="1" x14ac:dyDescent="0.25">
      <c r="H92" s="20"/>
      <c r="I92" s="20"/>
      <c r="J92" s="82"/>
      <c r="K92" s="20"/>
    </row>
    <row r="93" spans="8:11" ht="19.5" customHeight="1" x14ac:dyDescent="0.25">
      <c r="H93" s="20"/>
      <c r="I93" s="20"/>
      <c r="J93" s="82"/>
      <c r="K93" s="20"/>
    </row>
    <row r="94" spans="8:11" ht="19.5" customHeight="1" x14ac:dyDescent="0.25">
      <c r="H94" s="20"/>
      <c r="I94" s="20"/>
      <c r="J94" s="82"/>
      <c r="K94" s="20"/>
    </row>
    <row r="95" spans="8:11" ht="19.5" customHeight="1" x14ac:dyDescent="0.25">
      <c r="H95" s="20"/>
      <c r="I95" s="20"/>
      <c r="J95" s="82"/>
      <c r="K95" s="20"/>
    </row>
    <row r="96" spans="8:11" ht="19.5" customHeight="1" x14ac:dyDescent="0.25">
      <c r="H96" s="20"/>
      <c r="I96" s="20"/>
      <c r="J96" s="82"/>
      <c r="K96" s="20"/>
    </row>
    <row r="97" spans="8:11" ht="19.5" customHeight="1" x14ac:dyDescent="0.25">
      <c r="H97" s="20"/>
      <c r="I97" s="20"/>
      <c r="J97" s="82"/>
      <c r="K97" s="20"/>
    </row>
    <row r="98" spans="8:11" ht="19.5" customHeight="1" x14ac:dyDescent="0.25">
      <c r="H98" s="20"/>
      <c r="I98" s="20"/>
      <c r="J98" s="82"/>
      <c r="K98" s="20"/>
    </row>
    <row r="99" spans="8:11" ht="19.5" customHeight="1" x14ac:dyDescent="0.25">
      <c r="H99" s="20"/>
      <c r="I99" s="20"/>
      <c r="J99" s="82"/>
      <c r="K99" s="20"/>
    </row>
    <row r="100" spans="8:11" ht="19.5" customHeight="1" x14ac:dyDescent="0.25">
      <c r="H100" s="20"/>
      <c r="I100" s="20"/>
      <c r="J100" s="82"/>
      <c r="K100" s="20"/>
    </row>
    <row r="101" spans="8:11" ht="19.5" customHeight="1" x14ac:dyDescent="0.25">
      <c r="H101" s="20"/>
      <c r="I101" s="20"/>
      <c r="J101" s="82"/>
      <c r="K101" s="20"/>
    </row>
    <row r="102" spans="8:11" ht="19.5" customHeight="1" x14ac:dyDescent="0.25">
      <c r="H102" s="20"/>
      <c r="I102" s="20"/>
      <c r="J102" s="82"/>
      <c r="K102" s="20"/>
    </row>
    <row r="103" spans="8:11" ht="19.5" customHeight="1" x14ac:dyDescent="0.25">
      <c r="H103" s="20"/>
      <c r="I103" s="20"/>
      <c r="J103" s="82"/>
      <c r="K103" s="20"/>
    </row>
    <row r="104" spans="8:11" ht="19.5" customHeight="1" x14ac:dyDescent="0.25">
      <c r="H104" s="20"/>
      <c r="I104" s="20"/>
      <c r="J104" s="82"/>
      <c r="K104" s="20"/>
    </row>
    <row r="105" spans="8:11" ht="19.5" customHeight="1" x14ac:dyDescent="0.25">
      <c r="H105" s="20"/>
      <c r="I105" s="20"/>
      <c r="J105" s="82"/>
      <c r="K105" s="20"/>
    </row>
    <row r="106" spans="8:11" ht="19.5" customHeight="1" x14ac:dyDescent="0.25">
      <c r="H106" s="20"/>
      <c r="I106" s="20"/>
      <c r="J106" s="82"/>
      <c r="K106" s="20"/>
    </row>
    <row r="107" spans="8:11" ht="19.5" customHeight="1" x14ac:dyDescent="0.25">
      <c r="H107" s="20"/>
      <c r="I107" s="20"/>
      <c r="J107" s="82"/>
      <c r="K107" s="20"/>
    </row>
    <row r="108" spans="8:11" ht="19.5" customHeight="1" x14ac:dyDescent="0.25">
      <c r="H108" s="20"/>
      <c r="I108" s="20"/>
      <c r="J108" s="82"/>
      <c r="K108" s="20"/>
    </row>
    <row r="109" spans="8:11" ht="19.5" customHeight="1" x14ac:dyDescent="0.25">
      <c r="H109" s="20"/>
      <c r="I109" s="20"/>
      <c r="J109" s="82"/>
      <c r="K109" s="20"/>
    </row>
    <row r="110" spans="8:11" ht="19.5" customHeight="1" x14ac:dyDescent="0.25">
      <c r="H110" s="20"/>
      <c r="I110" s="20"/>
      <c r="J110" s="82"/>
      <c r="K110" s="20"/>
    </row>
    <row r="111" spans="8:11" ht="19.5" customHeight="1" x14ac:dyDescent="0.25">
      <c r="H111" s="20"/>
      <c r="I111" s="20"/>
      <c r="J111" s="82"/>
      <c r="K111" s="20"/>
    </row>
    <row r="112" spans="8:11" ht="19.5" customHeight="1" x14ac:dyDescent="0.25">
      <c r="H112" s="20"/>
      <c r="I112" s="20"/>
      <c r="J112" s="82"/>
      <c r="K112" s="20"/>
    </row>
    <row r="113" spans="8:11" ht="19.5" customHeight="1" x14ac:dyDescent="0.25">
      <c r="H113" s="20"/>
      <c r="I113" s="20"/>
      <c r="J113" s="82"/>
      <c r="K113" s="20"/>
    </row>
    <row r="114" spans="8:11" ht="19.5" customHeight="1" x14ac:dyDescent="0.25">
      <c r="H114" s="20"/>
      <c r="I114" s="20"/>
      <c r="J114" s="82"/>
      <c r="K114" s="20"/>
    </row>
    <row r="115" spans="8:11" ht="19.5" customHeight="1" x14ac:dyDescent="0.25">
      <c r="H115" s="20"/>
      <c r="I115" s="20"/>
      <c r="J115" s="82"/>
      <c r="K115" s="20"/>
    </row>
    <row r="116" spans="8:11" ht="19.5" customHeight="1" x14ac:dyDescent="0.25">
      <c r="H116" s="20"/>
      <c r="I116" s="20"/>
      <c r="J116" s="82"/>
      <c r="K116" s="20"/>
    </row>
    <row r="117" spans="8:11" ht="19.5" customHeight="1" x14ac:dyDescent="0.25">
      <c r="H117" s="20"/>
      <c r="I117" s="20"/>
      <c r="J117" s="82"/>
      <c r="K117" s="20"/>
    </row>
    <row r="118" spans="8:11" ht="19.5" customHeight="1" x14ac:dyDescent="0.25">
      <c r="H118" s="20"/>
      <c r="I118" s="20"/>
      <c r="J118" s="82"/>
      <c r="K118" s="20"/>
    </row>
    <row r="119" spans="8:11" ht="19.5" customHeight="1" x14ac:dyDescent="0.25">
      <c r="H119" s="20"/>
      <c r="I119" s="20"/>
      <c r="J119" s="82"/>
      <c r="K119" s="20"/>
    </row>
    <row r="120" spans="8:11" ht="19.5" customHeight="1" x14ac:dyDescent="0.25">
      <c r="H120" s="20"/>
      <c r="I120" s="20"/>
      <c r="J120" s="82"/>
      <c r="K120" s="20"/>
    </row>
    <row r="121" spans="8:11" ht="19.5" customHeight="1" x14ac:dyDescent="0.25">
      <c r="H121" s="20"/>
      <c r="I121" s="20"/>
      <c r="J121" s="82"/>
      <c r="K121" s="20"/>
    </row>
    <row r="122" spans="8:11" ht="19.5" customHeight="1" x14ac:dyDescent="0.25">
      <c r="H122" s="20"/>
      <c r="I122" s="20"/>
      <c r="J122" s="82"/>
      <c r="K122" s="20"/>
    </row>
    <row r="123" spans="8:11" ht="19.5" customHeight="1" x14ac:dyDescent="0.25">
      <c r="H123" s="20"/>
      <c r="I123" s="20"/>
      <c r="J123" s="82"/>
      <c r="K123" s="20"/>
    </row>
    <row r="124" spans="8:11" ht="19.5" customHeight="1" x14ac:dyDescent="0.25">
      <c r="H124" s="20"/>
      <c r="I124" s="20"/>
      <c r="J124" s="82"/>
      <c r="K124" s="20"/>
    </row>
    <row r="125" spans="8:11" ht="19.5" customHeight="1" x14ac:dyDescent="0.25">
      <c r="H125" s="20"/>
      <c r="I125" s="20"/>
      <c r="J125" s="82"/>
      <c r="K125" s="20"/>
    </row>
    <row r="126" spans="8:11" ht="19.5" customHeight="1" x14ac:dyDescent="0.25">
      <c r="H126" s="20"/>
      <c r="I126" s="20"/>
      <c r="J126" s="82"/>
      <c r="K126" s="20"/>
    </row>
    <row r="127" spans="8:11" ht="19.5" customHeight="1" x14ac:dyDescent="0.25">
      <c r="H127" s="20"/>
      <c r="I127" s="20"/>
      <c r="J127" s="82"/>
      <c r="K127" s="20"/>
    </row>
    <row r="128" spans="8:11" ht="19.5" customHeight="1" x14ac:dyDescent="0.25">
      <c r="H128" s="20"/>
      <c r="I128" s="20"/>
      <c r="J128" s="82"/>
      <c r="K128" s="20"/>
    </row>
    <row r="129" spans="8:11" ht="19.5" customHeight="1" x14ac:dyDescent="0.25">
      <c r="H129" s="20"/>
      <c r="I129" s="20"/>
      <c r="J129" s="82"/>
      <c r="K129" s="20"/>
    </row>
    <row r="130" spans="8:11" ht="19.5" customHeight="1" x14ac:dyDescent="0.25">
      <c r="H130" s="20"/>
      <c r="I130" s="20"/>
      <c r="J130" s="82"/>
      <c r="K130" s="20"/>
    </row>
    <row r="131" spans="8:11" ht="19.5" customHeight="1" x14ac:dyDescent="0.25">
      <c r="H131" s="20"/>
      <c r="I131" s="20"/>
      <c r="J131" s="82"/>
      <c r="K131" s="20"/>
    </row>
    <row r="132" spans="8:11" ht="19.5" customHeight="1" x14ac:dyDescent="0.25">
      <c r="H132" s="20"/>
      <c r="I132" s="20"/>
      <c r="J132" s="82"/>
      <c r="K132" s="20"/>
    </row>
    <row r="133" spans="8:11" ht="19.5" customHeight="1" x14ac:dyDescent="0.25">
      <c r="H133" s="20"/>
      <c r="I133" s="20"/>
      <c r="J133" s="82"/>
      <c r="K133" s="20"/>
    </row>
    <row r="134" spans="8:11" ht="19.5" customHeight="1" x14ac:dyDescent="0.25">
      <c r="H134" s="20"/>
      <c r="I134" s="20"/>
      <c r="J134" s="82"/>
      <c r="K134" s="20"/>
    </row>
    <row r="135" spans="8:11" ht="19.5" customHeight="1" x14ac:dyDescent="0.25">
      <c r="H135" s="20"/>
      <c r="I135" s="20"/>
      <c r="J135" s="82"/>
      <c r="K135" s="20"/>
    </row>
    <row r="136" spans="8:11" ht="19.5" customHeight="1" x14ac:dyDescent="0.25">
      <c r="H136" s="20"/>
      <c r="I136" s="20"/>
      <c r="J136" s="82"/>
      <c r="K136" s="20"/>
    </row>
    <row r="137" spans="8:11" ht="19.5" customHeight="1" x14ac:dyDescent="0.25">
      <c r="H137" s="20"/>
      <c r="I137" s="20"/>
      <c r="J137" s="82"/>
      <c r="K137" s="20"/>
    </row>
    <row r="138" spans="8:11" ht="19.5" customHeight="1" x14ac:dyDescent="0.25">
      <c r="H138" s="20"/>
      <c r="I138" s="20"/>
      <c r="J138" s="82"/>
      <c r="K138" s="20"/>
    </row>
    <row r="139" spans="8:11" ht="19.5" customHeight="1" x14ac:dyDescent="0.25">
      <c r="H139" s="20"/>
      <c r="I139" s="20"/>
      <c r="J139" s="82"/>
      <c r="K139" s="20"/>
    </row>
    <row r="140" spans="8:11" ht="19.5" customHeight="1" x14ac:dyDescent="0.25">
      <c r="H140" s="20"/>
      <c r="I140" s="20"/>
      <c r="J140" s="82"/>
      <c r="K140" s="20"/>
    </row>
    <row r="141" spans="8:11" ht="19.5" customHeight="1" x14ac:dyDescent="0.25">
      <c r="H141" s="20"/>
      <c r="I141" s="20"/>
      <c r="J141" s="82"/>
      <c r="K141" s="20"/>
    </row>
    <row r="142" spans="8:11" ht="19.5" customHeight="1" x14ac:dyDescent="0.25">
      <c r="H142" s="20"/>
      <c r="I142" s="20"/>
      <c r="J142" s="82"/>
      <c r="K142" s="20"/>
    </row>
    <row r="143" spans="8:11" ht="19.5" customHeight="1" x14ac:dyDescent="0.25">
      <c r="H143" s="20"/>
      <c r="I143" s="20"/>
      <c r="J143" s="82"/>
      <c r="K143" s="20"/>
    </row>
    <row r="144" spans="8:11" ht="19.5" customHeight="1" x14ac:dyDescent="0.25">
      <c r="H144" s="20"/>
      <c r="I144" s="20"/>
      <c r="J144" s="82"/>
      <c r="K144" s="20"/>
    </row>
    <row r="145" spans="8:11" ht="19.5" customHeight="1" x14ac:dyDescent="0.25">
      <c r="H145" s="20"/>
      <c r="I145" s="20"/>
      <c r="J145" s="82"/>
      <c r="K145" s="20"/>
    </row>
    <row r="146" spans="8:11" ht="19.5" customHeight="1" x14ac:dyDescent="0.25">
      <c r="H146" s="20"/>
      <c r="I146" s="20"/>
      <c r="J146" s="82"/>
      <c r="K146" s="20"/>
    </row>
    <row r="147" spans="8:11" ht="19.5" customHeight="1" x14ac:dyDescent="0.25">
      <c r="H147" s="20"/>
      <c r="I147" s="20"/>
      <c r="J147" s="82"/>
      <c r="K147" s="20"/>
    </row>
    <row r="148" spans="8:11" ht="19.5" customHeight="1" x14ac:dyDescent="0.25">
      <c r="H148" s="20"/>
      <c r="I148" s="20"/>
      <c r="J148" s="82"/>
      <c r="K148" s="20"/>
    </row>
    <row r="149" spans="8:11" ht="19.5" customHeight="1" x14ac:dyDescent="0.25">
      <c r="H149" s="20"/>
      <c r="I149" s="20"/>
      <c r="J149" s="82"/>
      <c r="K149" s="20"/>
    </row>
    <row r="150" spans="8:11" ht="19.5" customHeight="1" x14ac:dyDescent="0.25">
      <c r="H150" s="20"/>
      <c r="I150" s="20"/>
      <c r="J150" s="82"/>
      <c r="K150" s="20"/>
    </row>
    <row r="151" spans="8:11" ht="19.5" customHeight="1" x14ac:dyDescent="0.25">
      <c r="H151" s="20"/>
      <c r="I151" s="20"/>
      <c r="J151" s="82"/>
      <c r="K151" s="20"/>
    </row>
    <row r="152" spans="8:11" ht="19.5" customHeight="1" x14ac:dyDescent="0.25">
      <c r="H152" s="20"/>
      <c r="I152" s="20"/>
      <c r="J152" s="82"/>
      <c r="K152" s="20"/>
    </row>
    <row r="153" spans="8:11" ht="19.5" customHeight="1" x14ac:dyDescent="0.25">
      <c r="H153" s="20"/>
      <c r="I153" s="20"/>
      <c r="J153" s="82"/>
      <c r="K153" s="20"/>
    </row>
    <row r="154" spans="8:11" ht="19.5" customHeight="1" x14ac:dyDescent="0.25">
      <c r="H154" s="20"/>
      <c r="I154" s="20"/>
      <c r="J154" s="82"/>
      <c r="K154" s="20"/>
    </row>
    <row r="155" spans="8:11" ht="19.5" customHeight="1" x14ac:dyDescent="0.25">
      <c r="H155" s="20"/>
      <c r="I155" s="20"/>
      <c r="J155" s="82"/>
      <c r="K155" s="20"/>
    </row>
    <row r="156" spans="8:11" ht="19.5" customHeight="1" x14ac:dyDescent="0.25">
      <c r="H156" s="20"/>
      <c r="I156" s="20"/>
      <c r="J156" s="82"/>
      <c r="K156" s="20"/>
    </row>
    <row r="157" spans="8:11" ht="19.5" customHeight="1" x14ac:dyDescent="0.25">
      <c r="H157" s="20"/>
      <c r="I157" s="20"/>
      <c r="J157" s="82"/>
      <c r="K157" s="20"/>
    </row>
    <row r="158" spans="8:11" ht="19.5" customHeight="1" x14ac:dyDescent="0.25">
      <c r="H158" s="20"/>
      <c r="I158" s="20"/>
      <c r="J158" s="82"/>
      <c r="K158" s="20"/>
    </row>
    <row r="159" spans="8:11" ht="19.5" customHeight="1" x14ac:dyDescent="0.25">
      <c r="H159" s="20"/>
      <c r="I159" s="20"/>
      <c r="J159" s="82"/>
      <c r="K159" s="20"/>
    </row>
    <row r="160" spans="8:11" ht="19.5" customHeight="1" x14ac:dyDescent="0.25">
      <c r="H160" s="20"/>
      <c r="I160" s="20"/>
      <c r="J160" s="82"/>
      <c r="K160" s="20"/>
    </row>
    <row r="161" spans="8:11" ht="19.5" customHeight="1" x14ac:dyDescent="0.25">
      <c r="H161" s="20"/>
      <c r="I161" s="20"/>
      <c r="J161" s="82"/>
      <c r="K161" s="20"/>
    </row>
    <row r="162" spans="8:11" ht="19.5" customHeight="1" x14ac:dyDescent="0.25">
      <c r="H162" s="20"/>
      <c r="I162" s="20"/>
      <c r="J162" s="82"/>
      <c r="K162" s="20"/>
    </row>
    <row r="163" spans="8:11" ht="19.5" customHeight="1" x14ac:dyDescent="0.25">
      <c r="H163" s="20"/>
      <c r="I163" s="20"/>
      <c r="J163" s="82"/>
      <c r="K163" s="20"/>
    </row>
    <row r="164" spans="8:11" ht="19.5" customHeight="1" x14ac:dyDescent="0.25">
      <c r="H164" s="20"/>
      <c r="I164" s="20"/>
      <c r="J164" s="82"/>
      <c r="K164" s="20"/>
    </row>
    <row r="165" spans="8:11" ht="19.5" customHeight="1" x14ac:dyDescent="0.25">
      <c r="H165" s="20"/>
      <c r="I165" s="20"/>
      <c r="J165" s="82"/>
      <c r="K165" s="20"/>
    </row>
    <row r="166" spans="8:11" ht="19.5" customHeight="1" x14ac:dyDescent="0.25">
      <c r="H166" s="20"/>
      <c r="I166" s="20"/>
      <c r="J166" s="82"/>
      <c r="K166" s="20"/>
    </row>
    <row r="167" spans="8:11" ht="19.5" customHeight="1" x14ac:dyDescent="0.25">
      <c r="H167" s="20"/>
      <c r="I167" s="20"/>
      <c r="J167" s="82"/>
      <c r="K167" s="20"/>
    </row>
    <row r="168" spans="8:11" ht="19.5" customHeight="1" x14ac:dyDescent="0.25">
      <c r="H168" s="20"/>
      <c r="I168" s="20"/>
      <c r="J168" s="82"/>
      <c r="K168" s="20"/>
    </row>
    <row r="169" spans="8:11" ht="19.5" customHeight="1" x14ac:dyDescent="0.25">
      <c r="H169" s="20"/>
      <c r="I169" s="20"/>
      <c r="J169" s="82"/>
      <c r="K169" s="20"/>
    </row>
    <row r="170" spans="8:11" ht="19.5" customHeight="1" x14ac:dyDescent="0.25">
      <c r="H170" s="20"/>
      <c r="I170" s="20"/>
      <c r="J170" s="82"/>
      <c r="K170" s="20"/>
    </row>
    <row r="171" spans="8:11" ht="19.5" customHeight="1" x14ac:dyDescent="0.25">
      <c r="H171" s="20"/>
      <c r="I171" s="20"/>
      <c r="J171" s="82"/>
      <c r="K171" s="20"/>
    </row>
    <row r="172" spans="8:11" ht="19.5" customHeight="1" x14ac:dyDescent="0.25">
      <c r="H172" s="20"/>
      <c r="I172" s="20"/>
      <c r="J172" s="82"/>
      <c r="K172" s="20"/>
    </row>
    <row r="173" spans="8:11" ht="19.5" customHeight="1" x14ac:dyDescent="0.25">
      <c r="H173" s="20"/>
      <c r="I173" s="20"/>
      <c r="J173" s="82"/>
      <c r="K173" s="20"/>
    </row>
    <row r="174" spans="8:11" ht="19.5" customHeight="1" x14ac:dyDescent="0.25">
      <c r="H174" s="20"/>
      <c r="I174" s="20"/>
      <c r="J174" s="82"/>
      <c r="K174" s="20"/>
    </row>
    <row r="175" spans="8:11" ht="19.5" customHeight="1" x14ac:dyDescent="0.25">
      <c r="H175" s="20"/>
      <c r="I175" s="20"/>
      <c r="J175" s="82"/>
      <c r="K175" s="20"/>
    </row>
    <row r="176" spans="8:11" ht="19.5" customHeight="1" x14ac:dyDescent="0.25">
      <c r="H176" s="20"/>
      <c r="I176" s="20"/>
      <c r="J176" s="82"/>
      <c r="K176" s="20"/>
    </row>
    <row r="177" spans="8:11" ht="19.5" customHeight="1" x14ac:dyDescent="0.25">
      <c r="H177" s="20"/>
      <c r="I177" s="20"/>
      <c r="J177" s="82"/>
      <c r="K177" s="20"/>
    </row>
    <row r="178" spans="8:11" ht="19.5" customHeight="1" x14ac:dyDescent="0.25">
      <c r="H178" s="20"/>
      <c r="I178" s="20"/>
      <c r="J178" s="82"/>
      <c r="K178" s="20"/>
    </row>
    <row r="179" spans="8:11" ht="19.5" customHeight="1" x14ac:dyDescent="0.25">
      <c r="H179" s="20"/>
      <c r="I179" s="20"/>
      <c r="J179" s="82"/>
      <c r="K179" s="20"/>
    </row>
    <row r="180" spans="8:11" ht="19.5" customHeight="1" x14ac:dyDescent="0.25">
      <c r="H180" s="20"/>
      <c r="I180" s="20"/>
      <c r="J180" s="82"/>
      <c r="K180" s="20"/>
    </row>
    <row r="181" spans="8:11" ht="19.5" customHeight="1" x14ac:dyDescent="0.25">
      <c r="H181" s="20"/>
      <c r="I181" s="20"/>
      <c r="J181" s="82"/>
      <c r="K181" s="20"/>
    </row>
    <row r="182" spans="8:11" ht="19.5" customHeight="1" x14ac:dyDescent="0.25">
      <c r="H182" s="20"/>
      <c r="I182" s="20"/>
      <c r="J182" s="82"/>
      <c r="K182" s="20"/>
    </row>
    <row r="183" spans="8:11" ht="19.5" customHeight="1" x14ac:dyDescent="0.25">
      <c r="H183" s="20"/>
      <c r="I183" s="20"/>
      <c r="J183" s="82"/>
      <c r="K183" s="20"/>
    </row>
    <row r="184" spans="8:11" ht="19.5" customHeight="1" x14ac:dyDescent="0.25">
      <c r="H184" s="20"/>
      <c r="I184" s="20"/>
      <c r="J184" s="82"/>
      <c r="K184" s="20"/>
    </row>
    <row r="185" spans="8:11" ht="19.5" customHeight="1" x14ac:dyDescent="0.25">
      <c r="H185" s="20"/>
      <c r="I185" s="20"/>
      <c r="J185" s="82"/>
      <c r="K185" s="20"/>
    </row>
    <row r="186" spans="8:11" ht="19.5" customHeight="1" x14ac:dyDescent="0.25">
      <c r="H186" s="20"/>
      <c r="I186" s="20"/>
      <c r="J186" s="82"/>
      <c r="K186" s="20"/>
    </row>
    <row r="187" spans="8:11" ht="19.5" customHeight="1" x14ac:dyDescent="0.25">
      <c r="H187" s="20"/>
      <c r="I187" s="20"/>
      <c r="J187" s="82"/>
      <c r="K187" s="20"/>
    </row>
    <row r="188" spans="8:11" ht="19.5" customHeight="1" x14ac:dyDescent="0.25">
      <c r="H188" s="20"/>
      <c r="I188" s="20"/>
      <c r="J188" s="82"/>
      <c r="K188" s="20"/>
    </row>
    <row r="189" spans="8:11" ht="19.5" customHeight="1" x14ac:dyDescent="0.25">
      <c r="H189" s="20"/>
      <c r="I189" s="20"/>
      <c r="J189" s="82"/>
      <c r="K189" s="20"/>
    </row>
    <row r="190" spans="8:11" ht="19.5" customHeight="1" x14ac:dyDescent="0.25">
      <c r="H190" s="20"/>
      <c r="I190" s="20"/>
      <c r="J190" s="82"/>
      <c r="K190" s="20"/>
    </row>
    <row r="191" spans="8:11" ht="19.5" customHeight="1" x14ac:dyDescent="0.25">
      <c r="H191" s="20"/>
      <c r="I191" s="20"/>
      <c r="J191" s="82"/>
      <c r="K191" s="20"/>
    </row>
    <row r="192" spans="8:11" ht="19.5" customHeight="1" x14ac:dyDescent="0.25">
      <c r="H192" s="20"/>
      <c r="I192" s="20"/>
      <c r="J192" s="82"/>
      <c r="K192" s="20"/>
    </row>
    <row r="193" spans="8:11" ht="19.5" customHeight="1" x14ac:dyDescent="0.25">
      <c r="H193" s="20"/>
      <c r="I193" s="20"/>
      <c r="J193" s="82"/>
      <c r="K193" s="20"/>
    </row>
    <row r="194" spans="8:11" ht="19.5" customHeight="1" x14ac:dyDescent="0.25">
      <c r="H194" s="20"/>
      <c r="I194" s="20"/>
      <c r="J194" s="82"/>
      <c r="K194" s="20"/>
    </row>
    <row r="195" spans="8:11" ht="19.5" customHeight="1" x14ac:dyDescent="0.25">
      <c r="H195" s="20"/>
      <c r="I195" s="20"/>
      <c r="J195" s="82"/>
      <c r="K195" s="20"/>
    </row>
    <row r="196" spans="8:11" ht="19.5" customHeight="1" x14ac:dyDescent="0.25">
      <c r="H196" s="20"/>
      <c r="I196" s="20"/>
      <c r="J196" s="82"/>
      <c r="K196" s="20"/>
    </row>
    <row r="197" spans="8:11" ht="19.5" customHeight="1" x14ac:dyDescent="0.25">
      <c r="H197" s="20"/>
      <c r="I197" s="20"/>
      <c r="J197" s="82"/>
      <c r="K197" s="20"/>
    </row>
    <row r="198" spans="8:11" ht="19.5" customHeight="1" x14ac:dyDescent="0.25">
      <c r="H198" s="20"/>
      <c r="I198" s="20"/>
      <c r="J198" s="82"/>
      <c r="K198" s="20"/>
    </row>
    <row r="199" spans="8:11" ht="19.5" customHeight="1" x14ac:dyDescent="0.25">
      <c r="H199" s="20"/>
      <c r="I199" s="20"/>
      <c r="J199" s="82"/>
      <c r="K199" s="20"/>
    </row>
    <row r="200" spans="8:11" ht="19.5" customHeight="1" x14ac:dyDescent="0.25">
      <c r="H200" s="20"/>
      <c r="I200" s="20"/>
      <c r="J200" s="82"/>
      <c r="K200" s="20"/>
    </row>
    <row r="201" spans="8:11" ht="19.5" customHeight="1" x14ac:dyDescent="0.25">
      <c r="H201" s="20"/>
      <c r="I201" s="20"/>
      <c r="J201" s="82"/>
      <c r="K201" s="20"/>
    </row>
    <row r="202" spans="8:11" ht="19.5" customHeight="1" x14ac:dyDescent="0.25">
      <c r="H202" s="20"/>
      <c r="I202" s="20"/>
      <c r="J202" s="82"/>
      <c r="K202" s="20"/>
    </row>
    <row r="203" spans="8:11" ht="19.5" customHeight="1" x14ac:dyDescent="0.25">
      <c r="H203" s="20"/>
      <c r="I203" s="20"/>
      <c r="J203" s="82"/>
      <c r="K203" s="20"/>
    </row>
    <row r="204" spans="8:11" ht="19.5" customHeight="1" x14ac:dyDescent="0.25">
      <c r="H204" s="20"/>
      <c r="I204" s="20"/>
      <c r="J204" s="82"/>
      <c r="K204" s="20"/>
    </row>
    <row r="205" spans="8:11" ht="19.5" customHeight="1" x14ac:dyDescent="0.25">
      <c r="H205" s="20"/>
      <c r="I205" s="20"/>
      <c r="J205" s="82"/>
      <c r="K205" s="20"/>
    </row>
    <row r="206" spans="8:11" ht="19.5" customHeight="1" x14ac:dyDescent="0.25">
      <c r="H206" s="20"/>
      <c r="I206" s="20"/>
      <c r="J206" s="82"/>
      <c r="K206" s="20"/>
    </row>
    <row r="207" spans="8:11" ht="19.5" customHeight="1" x14ac:dyDescent="0.25">
      <c r="H207" s="20"/>
      <c r="I207" s="20"/>
      <c r="J207" s="82"/>
      <c r="K207" s="20"/>
    </row>
    <row r="208" spans="8:11" ht="19.5" customHeight="1" x14ac:dyDescent="0.25">
      <c r="H208" s="20"/>
      <c r="I208" s="20"/>
      <c r="J208" s="82"/>
      <c r="K208" s="20"/>
    </row>
    <row r="209" spans="8:11" ht="19.5" customHeight="1" x14ac:dyDescent="0.25">
      <c r="H209" s="20"/>
      <c r="I209" s="20"/>
      <c r="J209" s="82"/>
      <c r="K209" s="20"/>
    </row>
    <row r="210" spans="8:11" ht="19.5" customHeight="1" x14ac:dyDescent="0.25">
      <c r="H210" s="20"/>
      <c r="I210" s="20"/>
      <c r="J210" s="82"/>
      <c r="K210" s="20"/>
    </row>
    <row r="211" spans="8:11" ht="19.5" customHeight="1" x14ac:dyDescent="0.25">
      <c r="H211" s="20"/>
      <c r="I211" s="20"/>
      <c r="J211" s="82"/>
      <c r="K211" s="20"/>
    </row>
    <row r="212" spans="8:11" ht="19.5" customHeight="1" x14ac:dyDescent="0.25">
      <c r="H212" s="20"/>
      <c r="I212" s="20"/>
      <c r="J212" s="82"/>
      <c r="K212" s="20"/>
    </row>
    <row r="213" spans="8:11" ht="19.5" customHeight="1" x14ac:dyDescent="0.25">
      <c r="H213" s="20"/>
      <c r="I213" s="20"/>
      <c r="J213" s="82"/>
      <c r="K213" s="20"/>
    </row>
    <row r="214" spans="8:11" ht="19.5" customHeight="1" x14ac:dyDescent="0.25">
      <c r="H214" s="20"/>
      <c r="I214" s="20"/>
      <c r="J214" s="82"/>
      <c r="K214" s="20"/>
    </row>
    <row r="215" spans="8:11" ht="19.5" customHeight="1" x14ac:dyDescent="0.25">
      <c r="H215" s="20"/>
      <c r="I215" s="20"/>
      <c r="J215" s="82"/>
      <c r="K215" s="20"/>
    </row>
    <row r="216" spans="8:11" ht="19.5" customHeight="1" x14ac:dyDescent="0.25">
      <c r="H216" s="20"/>
      <c r="I216" s="20"/>
      <c r="J216" s="82"/>
      <c r="K216" s="20"/>
    </row>
    <row r="217" spans="8:11" ht="19.5" customHeight="1" x14ac:dyDescent="0.25">
      <c r="H217" s="20"/>
      <c r="I217" s="20"/>
      <c r="J217" s="82"/>
      <c r="K217" s="20"/>
    </row>
    <row r="218" spans="8:11" ht="19.5" customHeight="1" x14ac:dyDescent="0.25">
      <c r="H218" s="20"/>
      <c r="I218" s="20"/>
      <c r="J218" s="82"/>
      <c r="K218" s="20"/>
    </row>
    <row r="219" spans="8:11" ht="19.5" customHeight="1" x14ac:dyDescent="0.25">
      <c r="H219" s="20"/>
      <c r="I219" s="20"/>
      <c r="J219" s="82"/>
      <c r="K219" s="20"/>
    </row>
    <row r="220" spans="8:11" ht="19.5" customHeight="1" x14ac:dyDescent="0.25">
      <c r="H220" s="20"/>
      <c r="I220" s="20"/>
      <c r="J220" s="82"/>
      <c r="K220" s="20"/>
    </row>
    <row r="221" spans="8:11" ht="19.5" customHeight="1" x14ac:dyDescent="0.25">
      <c r="H221" s="20"/>
      <c r="I221" s="20"/>
      <c r="J221" s="82"/>
      <c r="K221" s="20"/>
    </row>
    <row r="222" spans="8:11" ht="19.5" customHeight="1" x14ac:dyDescent="0.25">
      <c r="H222" s="20"/>
      <c r="I222" s="20"/>
      <c r="J222" s="82"/>
      <c r="K222" s="20"/>
    </row>
  </sheetData>
  <sheetProtection algorithmName="SHA-512" hashValue="AYCNOAgTNUJ5nHcuTFm4eAPo8jr+JtS1yP/QG4DPXtBy16PlfSgZW6atMUMScwM+tEjjVdbO80rBS3vGZTFqEg==" saltValue="PTVqmP4IaC2w4UDBThlVPQ==" spinCount="100000" sheet="1" objects="1" scenarios="1"/>
  <mergeCells count="3">
    <mergeCell ref="A1:B1"/>
    <mergeCell ref="C1:F1"/>
    <mergeCell ref="G1:H1"/>
  </mergeCells>
  <conditionalFormatting sqref="A1:A22">
    <cfRule type="containsText" dxfId="19" priority="1" operator="containsText" text="delete">
      <formula>NOT(ISERROR(SEARCH(("delete"),(A1827))))</formula>
    </cfRule>
  </conditionalFormatting>
  <conditionalFormatting sqref="A1:A22">
    <cfRule type="containsText" dxfId="18" priority="2" operator="containsText" text="add">
      <formula>NOT(ISERROR(SEARCH(("add"),(A1827))))</formula>
    </cfRule>
  </conditionalFormatting>
  <conditionalFormatting sqref="A3:G22">
    <cfRule type="expression" dxfId="17" priority="3">
      <formula>MOD(ROW(),2)=1</formula>
    </cfRule>
  </conditionalFormatting>
  <conditionalFormatting sqref="A1:A22 A43:A222">
    <cfRule type="containsText" dxfId="16" priority="4" operator="containsText" text="Change">
      <formula>NOT(ISERROR(SEARCH(("Change"),(A1))))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Medium Duty Vehicles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Lists'!$K$2:$K$7</xm:f>
          </x14:formula1>
          <xm:sqref>B3:B22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>
      <selection activeCell="D4" sqref="D4"/>
    </sheetView>
  </sheetViews>
  <sheetFormatPr defaultColWidth="14.42578125" defaultRowHeight="15" customHeight="1" x14ac:dyDescent="0.25"/>
  <cols>
    <col min="1" max="1" width="9.7109375" style="75" customWidth="1"/>
    <col min="2" max="2" width="25.42578125" style="75" customWidth="1"/>
    <col min="3" max="3" width="7.5703125" style="75" customWidth="1"/>
    <col min="4" max="4" width="26.28515625" style="75" customWidth="1"/>
    <col min="5" max="5" width="8.85546875" style="75" customWidth="1"/>
    <col min="6" max="6" width="44.28515625" style="75" customWidth="1"/>
    <col min="7" max="26" width="8.85546875" style="75" customWidth="1"/>
    <col min="27" max="16384" width="14.42578125" style="75"/>
  </cols>
  <sheetData>
    <row r="1" spans="1:6" ht="19.5" customHeight="1" thickBot="1" x14ac:dyDescent="0.3">
      <c r="A1" s="165" t="s">
        <v>2</v>
      </c>
      <c r="B1" s="164"/>
      <c r="C1" s="166">
        <f>'Cover Page'!C3:F3</f>
        <v>0</v>
      </c>
      <c r="D1" s="167"/>
      <c r="E1" s="164"/>
      <c r="F1" s="51" t="s">
        <v>59</v>
      </c>
    </row>
    <row r="2" spans="1:6" ht="39.75" customHeight="1" thickBot="1" x14ac:dyDescent="0.3">
      <c r="A2" s="35" t="s">
        <v>33</v>
      </c>
      <c r="B2" s="35" t="s">
        <v>34</v>
      </c>
      <c r="C2" s="35" t="s">
        <v>35</v>
      </c>
      <c r="D2" s="35" t="s">
        <v>60</v>
      </c>
      <c r="E2" s="52" t="s">
        <v>61</v>
      </c>
      <c r="F2" s="35" t="s">
        <v>62</v>
      </c>
    </row>
    <row r="3" spans="1:6" ht="19.5" customHeight="1" x14ac:dyDescent="0.25">
      <c r="A3" s="88"/>
      <c r="B3" s="88"/>
      <c r="C3" s="88"/>
      <c r="D3" s="88"/>
      <c r="E3" s="30" t="str">
        <f>IF(B3='Table Lists'!$B$2," ",IF(B3='Table Lists'!$M$3,'Table Lists'!$N$3,IF(B3='Table Lists'!$M$4,'Table Lists'!$N$4,IF(B3='Table Lists'!$M$5,'Table Lists'!$N$5,IF(B3='Table Lists'!$M$5,'Table Lists'!$N$5, IF(B3='Table Lists'!$M$6, 'Table Lists'!$N$6, IF(B3='Table Lists'!$M$7,'Table Lists'!$N$7,IF(B3='Table Lists'!$M$8,'Table Lists'!$N$8,IF(B3='Table Lists'!$M$9,'Table Lists'!$N$9,IF(B3='Table Lists'!$M$10,'Table Lists'!$N$10,IF(B3='Table Lists'!$M$11,'Table Lists'!$N$11,IF(B3='Table Lists'!$M$12,'Table Lists'!$N$12, IF(B3='Table Lists'!$M$13, 'Table Lists'!$N$13, IF(B3='Table Lists'!$M$14, 'Table Lists'!$N$14, IF(B3='Table Lists'!$M$15, 'Table Lists'!$N$15, IF(B3='Table Lists'!$M$16, 'Table Lists'!$N$16))))))))))))))))</f>
        <v xml:space="preserve"> </v>
      </c>
      <c r="F3" s="88"/>
    </row>
    <row r="4" spans="1:6" ht="19.5" customHeight="1" x14ac:dyDescent="0.25">
      <c r="A4" s="88"/>
      <c r="B4" s="88"/>
      <c r="C4" s="88"/>
      <c r="D4" s="88"/>
      <c r="E4" s="30" t="str">
        <f>IF(B4='Table Lists'!$B$2," ",IF(B4='Table Lists'!$M$3,'Table Lists'!$N$3,IF(B4='Table Lists'!$M$4,'Table Lists'!$N$4,IF(B4='Table Lists'!$M$5,'Table Lists'!$N$5,IF(B4='Table Lists'!$M$5,'Table Lists'!$N$5, IF(B4='Table Lists'!$M$6, 'Table Lists'!$N$6, IF(B4='Table Lists'!$M$7,'Table Lists'!$N$7,IF(B4='Table Lists'!$M$8,'Table Lists'!$N$8,IF(B4='Table Lists'!$M$9,'Table Lists'!$N$9,IF(B4='Table Lists'!$M$10,'Table Lists'!$N$10,IF(B4='Table Lists'!$M$11,'Table Lists'!$N$11,IF(B4='Table Lists'!$M$12,'Table Lists'!$N$12, IF(B4='Table Lists'!$M$13, 'Table Lists'!$N$13, IF(B4='Table Lists'!$M$14, 'Table Lists'!$N$14, IF(B4='Table Lists'!$M$15, 'Table Lists'!$N$15, IF(B4='Table Lists'!$M$16, 'Table Lists'!$N$16))))))))))))))))</f>
        <v xml:space="preserve"> </v>
      </c>
      <c r="F4" s="88"/>
    </row>
    <row r="5" spans="1:6" ht="19.5" customHeight="1" x14ac:dyDescent="0.25">
      <c r="A5" s="88"/>
      <c r="B5" s="88"/>
      <c r="C5" s="88"/>
      <c r="D5" s="88"/>
      <c r="E5" s="30" t="str">
        <f>IF(B5='Table Lists'!$B$2," ",IF(B5='Table Lists'!$M$3,'Table Lists'!$N$3,IF(B5='Table Lists'!$M$4,'Table Lists'!$N$4,IF(B5='Table Lists'!$M$5,'Table Lists'!$N$5,IF(B5='Table Lists'!$M$5,'Table Lists'!$N$5, IF(B5='Table Lists'!$M$6, 'Table Lists'!$N$6, IF(B5='Table Lists'!$M$7,'Table Lists'!$N$7,IF(B5='Table Lists'!$M$8,'Table Lists'!$N$8,IF(B5='Table Lists'!$M$9,'Table Lists'!$N$9,IF(B5='Table Lists'!$M$10,'Table Lists'!$N$10,IF(B5='Table Lists'!$M$11,'Table Lists'!$N$11,IF(B5='Table Lists'!$M$12,'Table Lists'!$N$12, IF(B5='Table Lists'!$M$13, 'Table Lists'!$N$13, IF(B5='Table Lists'!$M$14, 'Table Lists'!$N$14, IF(B5='Table Lists'!$M$15, 'Table Lists'!$N$15, IF(B5='Table Lists'!$M$16, 'Table Lists'!$N$16))))))))))))))))</f>
        <v xml:space="preserve"> </v>
      </c>
      <c r="F5" s="88"/>
    </row>
    <row r="6" spans="1:6" ht="19.5" customHeight="1" x14ac:dyDescent="0.25">
      <c r="A6" s="88"/>
      <c r="B6" s="88"/>
      <c r="C6" s="88"/>
      <c r="D6" s="88"/>
      <c r="E6" s="30" t="str">
        <f>IF(B6='Table Lists'!$B$2," ",IF(B6='Table Lists'!$M$3,'Table Lists'!$N$3,IF(B6='Table Lists'!$M$4,'Table Lists'!$N$4,IF(B6='Table Lists'!$M$5,'Table Lists'!$N$5,IF(B6='Table Lists'!$M$5,'Table Lists'!$N$5, IF(B6='Table Lists'!$M$6, 'Table Lists'!$N$6, IF(B6='Table Lists'!$M$7,'Table Lists'!$N$7,IF(B6='Table Lists'!$M$8,'Table Lists'!$N$8,IF(B6='Table Lists'!$M$9,'Table Lists'!$N$9,IF(B6='Table Lists'!$M$10,'Table Lists'!$N$10,IF(B6='Table Lists'!$M$11,'Table Lists'!$N$11,IF(B6='Table Lists'!$M$12,'Table Lists'!$N$12, IF(B6='Table Lists'!$M$13, 'Table Lists'!$N$13, IF(B6='Table Lists'!$M$14, 'Table Lists'!$N$14, IF(B6='Table Lists'!$M$15, 'Table Lists'!$N$15, IF(B6='Table Lists'!$M$16, 'Table Lists'!$N$16))))))))))))))))</f>
        <v xml:space="preserve"> </v>
      </c>
      <c r="F6" s="88"/>
    </row>
    <row r="7" spans="1:6" ht="19.5" customHeight="1" x14ac:dyDescent="0.25">
      <c r="A7" s="88"/>
      <c r="B7" s="88"/>
      <c r="C7" s="88"/>
      <c r="D7" s="88"/>
      <c r="E7" s="30" t="str">
        <f>IF(B7='Table Lists'!$B$2," ",IF(B7='Table Lists'!$M$3,'Table Lists'!$N$3,IF(B7='Table Lists'!$M$4,'Table Lists'!$N$4,IF(B7='Table Lists'!$M$5,'Table Lists'!$N$5,IF(B7='Table Lists'!$M$5,'Table Lists'!$N$5, IF(B7='Table Lists'!$M$6, 'Table Lists'!$N$6, IF(B7='Table Lists'!$M$7,'Table Lists'!$N$7,IF(B7='Table Lists'!$M$8,'Table Lists'!$N$8,IF(B7='Table Lists'!$M$9,'Table Lists'!$N$9,IF(B7='Table Lists'!$M$10,'Table Lists'!$N$10,IF(B7='Table Lists'!$M$11,'Table Lists'!$N$11,IF(B7='Table Lists'!$M$12,'Table Lists'!$N$12, IF(B7='Table Lists'!$M$13, 'Table Lists'!$N$13, IF(B7='Table Lists'!$M$14, 'Table Lists'!$N$14, IF(B7='Table Lists'!$M$15, 'Table Lists'!$N$15, IF(B7='Table Lists'!$M$16, 'Table Lists'!$N$16))))))))))))))))</f>
        <v xml:space="preserve"> </v>
      </c>
      <c r="F7" s="88"/>
    </row>
    <row r="8" spans="1:6" ht="19.5" customHeight="1" x14ac:dyDescent="0.25">
      <c r="A8" s="88"/>
      <c r="B8" s="88"/>
      <c r="C8" s="88"/>
      <c r="D8" s="88"/>
      <c r="E8" s="30" t="str">
        <f>IF(B8='Table Lists'!$B$2," ",IF(B8='Table Lists'!$M$3,'Table Lists'!$N$3,IF(B8='Table Lists'!$M$4,'Table Lists'!$N$4,IF(B8='Table Lists'!$M$5,'Table Lists'!$N$5,IF(B8='Table Lists'!$M$5,'Table Lists'!$N$5, IF(B8='Table Lists'!$M$6, 'Table Lists'!$N$6, IF(B8='Table Lists'!$M$7,'Table Lists'!$N$7,IF(B8='Table Lists'!$M$8,'Table Lists'!$N$8,IF(B8='Table Lists'!$M$9,'Table Lists'!$N$9,IF(B8='Table Lists'!$M$10,'Table Lists'!$N$10,IF(B8='Table Lists'!$M$11,'Table Lists'!$N$11,IF(B8='Table Lists'!$M$12,'Table Lists'!$N$12, IF(B8='Table Lists'!$M$13, 'Table Lists'!$N$13, IF(B8='Table Lists'!$M$14, 'Table Lists'!$N$14, IF(B8='Table Lists'!$M$15, 'Table Lists'!$N$15, IF(B8='Table Lists'!$M$16, 'Table Lists'!$N$16))))))))))))))))</f>
        <v xml:space="preserve"> </v>
      </c>
      <c r="F8" s="88"/>
    </row>
    <row r="9" spans="1:6" ht="19.5" customHeight="1" x14ac:dyDescent="0.25">
      <c r="A9" s="88"/>
      <c r="B9" s="88"/>
      <c r="C9" s="88"/>
      <c r="D9" s="88"/>
      <c r="E9" s="30" t="str">
        <f>IF(B9='Table Lists'!$B$2," ",IF(B9='Table Lists'!$M$3,'Table Lists'!$N$3,IF(B9='Table Lists'!$M$4,'Table Lists'!$N$4,IF(B9='Table Lists'!$M$5,'Table Lists'!$N$5,IF(B9='Table Lists'!$M$5,'Table Lists'!$N$5, IF(B9='Table Lists'!$M$6, 'Table Lists'!$N$6, IF(B9='Table Lists'!$M$7,'Table Lists'!$N$7,IF(B9='Table Lists'!$M$8,'Table Lists'!$N$8,IF(B9='Table Lists'!$M$9,'Table Lists'!$N$9,IF(B9='Table Lists'!$M$10,'Table Lists'!$N$10,IF(B9='Table Lists'!$M$11,'Table Lists'!$N$11,IF(B9='Table Lists'!$M$12,'Table Lists'!$N$12, IF(B9='Table Lists'!$M$13, 'Table Lists'!$N$13, IF(B9='Table Lists'!$M$14, 'Table Lists'!$N$14, IF(B9='Table Lists'!$M$15, 'Table Lists'!$N$15, IF(B9='Table Lists'!$M$16, 'Table Lists'!$N$16))))))))))))))))</f>
        <v xml:space="preserve"> </v>
      </c>
      <c r="F9" s="88"/>
    </row>
    <row r="10" spans="1:6" ht="19.5" customHeight="1" x14ac:dyDescent="0.25">
      <c r="A10" s="88"/>
      <c r="B10" s="88"/>
      <c r="C10" s="88"/>
      <c r="D10" s="88"/>
      <c r="E10" s="30" t="str">
        <f>IF(B10='Table Lists'!$B$2," ",IF(B10='Table Lists'!$M$3,'Table Lists'!$N$3,IF(B10='Table Lists'!$M$4,'Table Lists'!$N$4,IF(B10='Table Lists'!$M$5,'Table Lists'!$N$5,IF(B10='Table Lists'!$M$5,'Table Lists'!$N$5, IF(B10='Table Lists'!$M$6, 'Table Lists'!$N$6, IF(B10='Table Lists'!$M$7,'Table Lists'!$N$7,IF(B10='Table Lists'!$M$8,'Table Lists'!$N$8,IF(B10='Table Lists'!$M$9,'Table Lists'!$N$9,IF(B10='Table Lists'!$M$10,'Table Lists'!$N$10,IF(B10='Table Lists'!$M$11,'Table Lists'!$N$11,IF(B10='Table Lists'!$M$12,'Table Lists'!$N$12, IF(B10='Table Lists'!$M$13, 'Table Lists'!$N$13, IF(B10='Table Lists'!$M$14, 'Table Lists'!$N$14, IF(B10='Table Lists'!$M$15, 'Table Lists'!$N$15, IF(B10='Table Lists'!$M$16, 'Table Lists'!$N$16))))))))))))))))</f>
        <v xml:space="preserve"> </v>
      </c>
      <c r="F10" s="88"/>
    </row>
    <row r="11" spans="1:6" ht="19.5" customHeight="1" x14ac:dyDescent="0.25">
      <c r="A11" s="88"/>
      <c r="B11" s="88"/>
      <c r="C11" s="88"/>
      <c r="D11" s="88"/>
      <c r="E11" s="30" t="str">
        <f>IF(B11='Table Lists'!$B$2," ",IF(B11='Table Lists'!$M$3,'Table Lists'!$N$3,IF(B11='Table Lists'!$M$4,'Table Lists'!$N$4,IF(B11='Table Lists'!$M$5,'Table Lists'!$N$5,IF(B11='Table Lists'!$M$5,'Table Lists'!$N$5, IF(B11='Table Lists'!$M$6, 'Table Lists'!$N$6, IF(B11='Table Lists'!$M$7,'Table Lists'!$N$7,IF(B11='Table Lists'!$M$8,'Table Lists'!$N$8,IF(B11='Table Lists'!$M$9,'Table Lists'!$N$9,IF(B11='Table Lists'!$M$10,'Table Lists'!$N$10,IF(B11='Table Lists'!$M$11,'Table Lists'!$N$11,IF(B11='Table Lists'!$M$12,'Table Lists'!$N$12, IF(B11='Table Lists'!$M$13, 'Table Lists'!$N$13, IF(B11='Table Lists'!$M$14, 'Table Lists'!$N$14, IF(B11='Table Lists'!$M$15, 'Table Lists'!$N$15, IF(B11='Table Lists'!$M$16, 'Table Lists'!$N$16))))))))))))))))</f>
        <v xml:space="preserve"> </v>
      </c>
      <c r="F11" s="88"/>
    </row>
    <row r="12" spans="1:6" ht="19.5" customHeight="1" x14ac:dyDescent="0.25">
      <c r="A12" s="88"/>
      <c r="B12" s="88"/>
      <c r="C12" s="88"/>
      <c r="D12" s="88"/>
      <c r="E12" s="30" t="str">
        <f>IF(B12='Table Lists'!$B$2," ",IF(B12='Table Lists'!$M$3,'Table Lists'!$N$3,IF(B12='Table Lists'!$M$4,'Table Lists'!$N$4,IF(B12='Table Lists'!$M$5,'Table Lists'!$N$5,IF(B12='Table Lists'!$M$5,'Table Lists'!$N$5, IF(B12='Table Lists'!$M$6, 'Table Lists'!$N$6, IF(B12='Table Lists'!$M$7,'Table Lists'!$N$7,IF(B12='Table Lists'!$M$8,'Table Lists'!$N$8,IF(B12='Table Lists'!$M$9,'Table Lists'!$N$9,IF(B12='Table Lists'!$M$10,'Table Lists'!$N$10,IF(B12='Table Lists'!$M$11,'Table Lists'!$N$11,IF(B12='Table Lists'!$M$12,'Table Lists'!$N$12, IF(B12='Table Lists'!$M$13, 'Table Lists'!$N$13, IF(B12='Table Lists'!$M$14, 'Table Lists'!$N$14, IF(B12='Table Lists'!$M$15, 'Table Lists'!$N$15, IF(B12='Table Lists'!$M$16, 'Table Lists'!$N$16))))))))))))))))</f>
        <v xml:space="preserve"> </v>
      </c>
      <c r="F12" s="88"/>
    </row>
    <row r="13" spans="1:6" ht="19.5" customHeight="1" x14ac:dyDescent="0.25">
      <c r="A13" s="88"/>
      <c r="B13" s="88"/>
      <c r="C13" s="88"/>
      <c r="D13" s="88"/>
      <c r="E13" s="30" t="str">
        <f>IF(B13='Table Lists'!$B$2," ",IF(B13='Table Lists'!$M$3,'Table Lists'!$N$3,IF(B13='Table Lists'!$M$4,'Table Lists'!$N$4,IF(B13='Table Lists'!$M$5,'Table Lists'!$N$5,IF(B13='Table Lists'!$M$5,'Table Lists'!$N$5, IF(B13='Table Lists'!$M$6, 'Table Lists'!$N$6, IF(B13='Table Lists'!$M$7,'Table Lists'!$N$7,IF(B13='Table Lists'!$M$8,'Table Lists'!$N$8,IF(B13='Table Lists'!$M$9,'Table Lists'!$N$9,IF(B13='Table Lists'!$M$10,'Table Lists'!$N$10,IF(B13='Table Lists'!$M$11,'Table Lists'!$N$11,IF(B13='Table Lists'!$M$12,'Table Lists'!$N$12, IF(B13='Table Lists'!$M$13, 'Table Lists'!$N$13, IF(B13='Table Lists'!$M$14, 'Table Lists'!$N$14, IF(B13='Table Lists'!$M$15, 'Table Lists'!$N$15, IF(B13='Table Lists'!$M$16, 'Table Lists'!$N$16))))))))))))))))</f>
        <v xml:space="preserve"> </v>
      </c>
      <c r="F13" s="88"/>
    </row>
    <row r="14" spans="1:6" ht="19.5" customHeight="1" x14ac:dyDescent="0.25">
      <c r="A14" s="88"/>
      <c r="B14" s="88"/>
      <c r="C14" s="88"/>
      <c r="D14" s="88"/>
      <c r="E14" s="30" t="str">
        <f>IF(B14='Table Lists'!$B$2," ",IF(B14='Table Lists'!$M$3,'Table Lists'!$N$3,IF(B14='Table Lists'!$M$4,'Table Lists'!$N$4,IF(B14='Table Lists'!$M$5,'Table Lists'!$N$5,IF(B14='Table Lists'!$M$5,'Table Lists'!$N$5, IF(B14='Table Lists'!$M$6, 'Table Lists'!$N$6, IF(B14='Table Lists'!$M$7,'Table Lists'!$N$7,IF(B14='Table Lists'!$M$8,'Table Lists'!$N$8,IF(B14='Table Lists'!$M$9,'Table Lists'!$N$9,IF(B14='Table Lists'!$M$10,'Table Lists'!$N$10,IF(B14='Table Lists'!$M$11,'Table Lists'!$N$11,IF(B14='Table Lists'!$M$12,'Table Lists'!$N$12, IF(B14='Table Lists'!$M$13, 'Table Lists'!$N$13, IF(B14='Table Lists'!$M$14, 'Table Lists'!$N$14, IF(B14='Table Lists'!$M$15, 'Table Lists'!$N$15, IF(B14='Table Lists'!$M$16, 'Table Lists'!$N$16))))))))))))))))</f>
        <v xml:space="preserve"> </v>
      </c>
      <c r="F14" s="88"/>
    </row>
    <row r="15" spans="1:6" ht="19.5" customHeight="1" x14ac:dyDescent="0.25">
      <c r="A15" s="88"/>
      <c r="B15" s="88"/>
      <c r="C15" s="88"/>
      <c r="D15" s="88"/>
      <c r="E15" s="30" t="str">
        <f>IF(B15='Table Lists'!$B$2," ",IF(B15='Table Lists'!$M$3,'Table Lists'!$N$3,IF(B15='Table Lists'!$M$4,'Table Lists'!$N$4,IF(B15='Table Lists'!$M$5,'Table Lists'!$N$5,IF(B15='Table Lists'!$M$5,'Table Lists'!$N$5, IF(B15='Table Lists'!$M$6, 'Table Lists'!$N$6, IF(B15='Table Lists'!$M$7,'Table Lists'!$N$7,IF(B15='Table Lists'!$M$8,'Table Lists'!$N$8,IF(B15='Table Lists'!$M$9,'Table Lists'!$N$9,IF(B15='Table Lists'!$M$10,'Table Lists'!$N$10,IF(B15='Table Lists'!$M$11,'Table Lists'!$N$11,IF(B15='Table Lists'!$M$12,'Table Lists'!$N$12, IF(B15='Table Lists'!$M$13, 'Table Lists'!$N$13, IF(B15='Table Lists'!$M$14, 'Table Lists'!$N$14, IF(B15='Table Lists'!$M$15, 'Table Lists'!$N$15, IF(B15='Table Lists'!$M$16, 'Table Lists'!$N$16))))))))))))))))</f>
        <v xml:space="preserve"> </v>
      </c>
      <c r="F15" s="88"/>
    </row>
    <row r="16" spans="1:6" ht="19.5" customHeight="1" x14ac:dyDescent="0.25">
      <c r="A16" s="88"/>
      <c r="B16" s="88"/>
      <c r="C16" s="88"/>
      <c r="D16" s="88"/>
      <c r="E16" s="30" t="str">
        <f>IF(B16='Table Lists'!$B$2," ",IF(B16='Table Lists'!$M$3,'Table Lists'!$N$3,IF(B16='Table Lists'!$M$4,'Table Lists'!$N$4,IF(B16='Table Lists'!$M$5,'Table Lists'!$N$5,IF(B16='Table Lists'!$M$5,'Table Lists'!$N$5, IF(B16='Table Lists'!$M$6, 'Table Lists'!$N$6, IF(B16='Table Lists'!$M$7,'Table Lists'!$N$7,IF(B16='Table Lists'!$M$8,'Table Lists'!$N$8,IF(B16='Table Lists'!$M$9,'Table Lists'!$N$9,IF(B16='Table Lists'!$M$10,'Table Lists'!$N$10,IF(B16='Table Lists'!$M$11,'Table Lists'!$N$11,IF(B16='Table Lists'!$M$12,'Table Lists'!$N$12, IF(B16='Table Lists'!$M$13, 'Table Lists'!$N$13, IF(B16='Table Lists'!$M$14, 'Table Lists'!$N$14, IF(B16='Table Lists'!$M$15, 'Table Lists'!$N$15, IF(B16='Table Lists'!$M$16, 'Table Lists'!$N$16))))))))))))))))</f>
        <v xml:space="preserve"> </v>
      </c>
      <c r="F16" s="88"/>
    </row>
    <row r="17" spans="1:6" ht="19.5" customHeight="1" x14ac:dyDescent="0.25">
      <c r="A17" s="88"/>
      <c r="B17" s="88"/>
      <c r="C17" s="88"/>
      <c r="D17" s="88"/>
      <c r="E17" s="30" t="str">
        <f>IF(B17='Table Lists'!$B$2," ",IF(B17='Table Lists'!$M$3,'Table Lists'!$N$3,IF(B17='Table Lists'!$M$4,'Table Lists'!$N$4,IF(B17='Table Lists'!$M$5,'Table Lists'!$N$5,IF(B17='Table Lists'!$M$5,'Table Lists'!$N$5, IF(B17='Table Lists'!$M$6, 'Table Lists'!$N$6, IF(B17='Table Lists'!$M$7,'Table Lists'!$N$7,IF(B17='Table Lists'!$M$8,'Table Lists'!$N$8,IF(B17='Table Lists'!$M$9,'Table Lists'!$N$9,IF(B17='Table Lists'!$M$10,'Table Lists'!$N$10,IF(B17='Table Lists'!$M$11,'Table Lists'!$N$11,IF(B17='Table Lists'!$M$12,'Table Lists'!$N$12, IF(B17='Table Lists'!$M$13, 'Table Lists'!$N$13, IF(B17='Table Lists'!$M$14, 'Table Lists'!$N$14, IF(B17='Table Lists'!$M$15, 'Table Lists'!$N$15, IF(B17='Table Lists'!$M$16, 'Table Lists'!$N$16))))))))))))))))</f>
        <v xml:space="preserve"> </v>
      </c>
      <c r="F17" s="88"/>
    </row>
    <row r="18" spans="1:6" ht="19.5" customHeight="1" x14ac:dyDescent="0.25">
      <c r="A18" s="88"/>
      <c r="B18" s="88"/>
      <c r="C18" s="88"/>
      <c r="D18" s="88"/>
      <c r="E18" s="30" t="str">
        <f>IF(B18='Table Lists'!$B$2," ",IF(B18='Table Lists'!$M$3,'Table Lists'!$N$3,IF(B18='Table Lists'!$M$4,'Table Lists'!$N$4,IF(B18='Table Lists'!$M$5,'Table Lists'!$N$5,IF(B18='Table Lists'!$M$5,'Table Lists'!$N$5, IF(B18='Table Lists'!$M$6, 'Table Lists'!$N$6, IF(B18='Table Lists'!$M$7,'Table Lists'!$N$7,IF(B18='Table Lists'!$M$8,'Table Lists'!$N$8,IF(B18='Table Lists'!$M$9,'Table Lists'!$N$9,IF(B18='Table Lists'!$M$10,'Table Lists'!$N$10,IF(B18='Table Lists'!$M$11,'Table Lists'!$N$11,IF(B18='Table Lists'!$M$12,'Table Lists'!$N$12, IF(B18='Table Lists'!$M$13, 'Table Lists'!$N$13, IF(B18='Table Lists'!$M$14, 'Table Lists'!$N$14, IF(B18='Table Lists'!$M$15, 'Table Lists'!$N$15, IF(B18='Table Lists'!$M$16, 'Table Lists'!$N$16))))))))))))))))</f>
        <v xml:space="preserve"> </v>
      </c>
      <c r="F18" s="88"/>
    </row>
    <row r="19" spans="1:6" ht="19.5" customHeight="1" x14ac:dyDescent="0.25">
      <c r="A19" s="88"/>
      <c r="B19" s="88"/>
      <c r="C19" s="88"/>
      <c r="D19" s="88"/>
      <c r="E19" s="30" t="str">
        <f>IF(B19='Table Lists'!$B$2," ",IF(B19='Table Lists'!$M$3,'Table Lists'!$N$3,IF(B19='Table Lists'!$M$4,'Table Lists'!$N$4,IF(B19='Table Lists'!$M$5,'Table Lists'!$N$5,IF(B19='Table Lists'!$M$5,'Table Lists'!$N$5, IF(B19='Table Lists'!$M$6, 'Table Lists'!$N$6, IF(B19='Table Lists'!$M$7,'Table Lists'!$N$7,IF(B19='Table Lists'!$M$8,'Table Lists'!$N$8,IF(B19='Table Lists'!$M$9,'Table Lists'!$N$9,IF(B19='Table Lists'!$M$10,'Table Lists'!$N$10,IF(B19='Table Lists'!$M$11,'Table Lists'!$N$11,IF(B19='Table Lists'!$M$12,'Table Lists'!$N$12, IF(B19='Table Lists'!$M$13, 'Table Lists'!$N$13, IF(B19='Table Lists'!$M$14, 'Table Lists'!$N$14, IF(B19='Table Lists'!$M$15, 'Table Lists'!$N$15, IF(B19='Table Lists'!$M$16, 'Table Lists'!$N$16))))))))))))))))</f>
        <v xml:space="preserve"> </v>
      </c>
      <c r="F19" s="88"/>
    </row>
    <row r="20" spans="1:6" ht="19.5" customHeight="1" x14ac:dyDescent="0.25">
      <c r="A20" s="88"/>
      <c r="B20" s="88"/>
      <c r="C20" s="88"/>
      <c r="D20" s="88"/>
      <c r="E20" s="30" t="str">
        <f>IF(B20='Table Lists'!$B$2," ",IF(B20='Table Lists'!$M$3,'Table Lists'!$N$3,IF(B20='Table Lists'!$M$4,'Table Lists'!$N$4,IF(B20='Table Lists'!$M$5,'Table Lists'!$N$5,IF(B20='Table Lists'!$M$5,'Table Lists'!$N$5, IF(B20='Table Lists'!$M$6, 'Table Lists'!$N$6, IF(B20='Table Lists'!$M$7,'Table Lists'!$N$7,IF(B20='Table Lists'!$M$8,'Table Lists'!$N$8,IF(B20='Table Lists'!$M$9,'Table Lists'!$N$9,IF(B20='Table Lists'!$M$10,'Table Lists'!$N$10,IF(B20='Table Lists'!$M$11,'Table Lists'!$N$11,IF(B20='Table Lists'!$M$12,'Table Lists'!$N$12, IF(B20='Table Lists'!$M$13, 'Table Lists'!$N$13, IF(B20='Table Lists'!$M$14, 'Table Lists'!$N$14, IF(B20='Table Lists'!$M$15, 'Table Lists'!$N$15, IF(B20='Table Lists'!$M$16, 'Table Lists'!$N$16))))))))))))))))</f>
        <v xml:space="preserve"> </v>
      </c>
      <c r="F20" s="88"/>
    </row>
    <row r="21" spans="1:6" ht="19.5" customHeight="1" x14ac:dyDescent="0.25">
      <c r="A21" s="88"/>
      <c r="B21" s="88"/>
      <c r="C21" s="88"/>
      <c r="D21" s="88"/>
      <c r="E21" s="30" t="str">
        <f>IF(B21='Table Lists'!$B$2," ",IF(B21='Table Lists'!$M$3,'Table Lists'!$N$3,IF(B21='Table Lists'!$M$4,'Table Lists'!$N$4,IF(B21='Table Lists'!$M$5,'Table Lists'!$N$5,IF(B21='Table Lists'!$M$5,'Table Lists'!$N$5, IF(B21='Table Lists'!$M$6, 'Table Lists'!$N$6, IF(B21='Table Lists'!$M$7,'Table Lists'!$N$7,IF(B21='Table Lists'!$M$8,'Table Lists'!$N$8,IF(B21='Table Lists'!$M$9,'Table Lists'!$N$9,IF(B21='Table Lists'!$M$10,'Table Lists'!$N$10,IF(B21='Table Lists'!$M$11,'Table Lists'!$N$11,IF(B21='Table Lists'!$M$12,'Table Lists'!$N$12, IF(B21='Table Lists'!$M$13, 'Table Lists'!$N$13, IF(B21='Table Lists'!$M$14, 'Table Lists'!$N$14, IF(B21='Table Lists'!$M$15, 'Table Lists'!$N$15, IF(B21='Table Lists'!$M$16, 'Table Lists'!$N$16))))))))))))))))</f>
        <v xml:space="preserve"> </v>
      </c>
      <c r="F21" s="88"/>
    </row>
    <row r="22" spans="1:6" ht="19.5" customHeight="1" x14ac:dyDescent="0.25">
      <c r="A22" s="88"/>
      <c r="B22" s="88"/>
      <c r="C22" s="88"/>
      <c r="D22" s="88"/>
      <c r="E22" s="30" t="str">
        <f>IF(B22='Table Lists'!$B$2," ",IF(B22='Table Lists'!$M$3,'Table Lists'!$N$3,IF(B22='Table Lists'!$M$4,'Table Lists'!$N$4,IF(B22='Table Lists'!$M$5,'Table Lists'!$N$5,IF(B22='Table Lists'!$M$5,'Table Lists'!$N$5, IF(B22='Table Lists'!$M$6, 'Table Lists'!$N$6, IF(B22='Table Lists'!$M$7,'Table Lists'!$N$7,IF(B22='Table Lists'!$M$8,'Table Lists'!$N$8,IF(B22='Table Lists'!$M$9,'Table Lists'!$N$9,IF(B22='Table Lists'!$M$10,'Table Lists'!$N$10,IF(B22='Table Lists'!$M$11,'Table Lists'!$N$11,IF(B22='Table Lists'!$M$12,'Table Lists'!$N$12, IF(B22='Table Lists'!$M$13, 'Table Lists'!$N$13, IF(B22='Table Lists'!$M$14, 'Table Lists'!$N$14, IF(B22='Table Lists'!$M$15, 'Table Lists'!$N$15, IF(B22='Table Lists'!$M$16, 'Table Lists'!$N$16))))))))))))))))</f>
        <v xml:space="preserve"> </v>
      </c>
      <c r="F22" s="88"/>
    </row>
    <row r="23" spans="1:6" ht="19.5" customHeight="1" x14ac:dyDescent="0.25"/>
    <row r="24" spans="1:6" ht="19.5" customHeight="1" x14ac:dyDescent="0.25"/>
    <row r="25" spans="1:6" ht="19.5" customHeight="1" x14ac:dyDescent="0.25"/>
    <row r="26" spans="1:6" ht="19.5" customHeight="1" x14ac:dyDescent="0.25"/>
    <row r="27" spans="1:6" ht="19.5" customHeight="1" x14ac:dyDescent="0.25"/>
    <row r="28" spans="1:6" ht="19.5" customHeight="1" x14ac:dyDescent="0.25"/>
    <row r="29" spans="1:6" ht="19.5" customHeight="1" x14ac:dyDescent="0.25"/>
    <row r="30" spans="1:6" ht="19.5" customHeight="1" x14ac:dyDescent="0.25"/>
    <row r="31" spans="1:6" ht="19.5" customHeight="1" x14ac:dyDescent="0.25"/>
    <row r="32" spans="1:6" ht="19.5" customHeight="1" x14ac:dyDescent="0.25"/>
    <row r="33" spans="5:5" ht="19.5" customHeight="1" x14ac:dyDescent="0.25"/>
    <row r="34" spans="5:5" ht="19.5" customHeight="1" x14ac:dyDescent="0.25"/>
    <row r="35" spans="5:5" ht="19.5" customHeight="1" x14ac:dyDescent="0.25"/>
    <row r="36" spans="5:5" ht="19.5" customHeight="1" x14ac:dyDescent="0.25"/>
    <row r="37" spans="5:5" ht="19.5" customHeight="1" x14ac:dyDescent="0.25"/>
    <row r="38" spans="5:5" ht="19.5" customHeight="1" x14ac:dyDescent="0.25"/>
    <row r="39" spans="5:5" ht="19.5" customHeight="1" x14ac:dyDescent="0.25"/>
    <row r="40" spans="5:5" ht="19.5" customHeight="1" x14ac:dyDescent="0.25"/>
    <row r="41" spans="5:5" ht="19.5" customHeight="1" x14ac:dyDescent="0.25">
      <c r="E41" s="20"/>
    </row>
    <row r="42" spans="5:5" ht="19.5" customHeight="1" x14ac:dyDescent="0.25">
      <c r="E42" s="20"/>
    </row>
    <row r="43" spans="5:5" ht="19.5" customHeight="1" x14ac:dyDescent="0.25">
      <c r="E43" s="20"/>
    </row>
    <row r="44" spans="5:5" ht="19.5" customHeight="1" x14ac:dyDescent="0.25">
      <c r="E44" s="20"/>
    </row>
    <row r="45" spans="5:5" ht="19.5" customHeight="1" x14ac:dyDescent="0.25">
      <c r="E45" s="20"/>
    </row>
    <row r="46" spans="5:5" ht="19.5" customHeight="1" x14ac:dyDescent="0.25">
      <c r="E46" s="20"/>
    </row>
    <row r="47" spans="5:5" ht="19.5" customHeight="1" x14ac:dyDescent="0.25">
      <c r="E47" s="20"/>
    </row>
    <row r="48" spans="5:5" ht="19.5" customHeight="1" x14ac:dyDescent="0.25">
      <c r="E48" s="20"/>
    </row>
    <row r="49" spans="5:5" ht="19.5" customHeight="1" x14ac:dyDescent="0.25">
      <c r="E49" s="20"/>
    </row>
    <row r="50" spans="5:5" ht="19.5" customHeight="1" x14ac:dyDescent="0.25">
      <c r="E50" s="20"/>
    </row>
    <row r="51" spans="5:5" ht="19.5" customHeight="1" x14ac:dyDescent="0.25">
      <c r="E51" s="20"/>
    </row>
    <row r="52" spans="5:5" ht="19.5" customHeight="1" x14ac:dyDescent="0.25">
      <c r="E52" s="20"/>
    </row>
    <row r="53" spans="5:5" ht="19.5" customHeight="1" x14ac:dyDescent="0.25">
      <c r="E53" s="20"/>
    </row>
    <row r="54" spans="5:5" ht="19.5" customHeight="1" x14ac:dyDescent="0.25">
      <c r="E54" s="20"/>
    </row>
    <row r="55" spans="5:5" ht="19.5" customHeight="1" x14ac:dyDescent="0.25">
      <c r="E55" s="20"/>
    </row>
    <row r="56" spans="5:5" ht="19.5" customHeight="1" x14ac:dyDescent="0.25">
      <c r="E56" s="20"/>
    </row>
    <row r="57" spans="5:5" ht="19.5" customHeight="1" x14ac:dyDescent="0.25">
      <c r="E57" s="20"/>
    </row>
    <row r="58" spans="5:5" ht="19.5" customHeight="1" x14ac:dyDescent="0.25">
      <c r="E58" s="20"/>
    </row>
    <row r="59" spans="5:5" ht="19.5" customHeight="1" x14ac:dyDescent="0.25">
      <c r="E59" s="20"/>
    </row>
    <row r="60" spans="5:5" ht="19.5" customHeight="1" x14ac:dyDescent="0.25">
      <c r="E60" s="20"/>
    </row>
    <row r="61" spans="5:5" ht="19.5" customHeight="1" x14ac:dyDescent="0.25">
      <c r="E61" s="20"/>
    </row>
    <row r="62" spans="5:5" ht="19.5" customHeight="1" x14ac:dyDescent="0.25">
      <c r="E62" s="20"/>
    </row>
    <row r="63" spans="5:5" ht="19.5" customHeight="1" x14ac:dyDescent="0.25">
      <c r="E63" s="20"/>
    </row>
    <row r="64" spans="5:5" ht="19.5" customHeight="1" x14ac:dyDescent="0.25">
      <c r="E64" s="20"/>
    </row>
    <row r="65" spans="5:5" ht="19.5" customHeight="1" x14ac:dyDescent="0.25">
      <c r="E65" s="20"/>
    </row>
    <row r="66" spans="5:5" ht="19.5" customHeight="1" x14ac:dyDescent="0.25">
      <c r="E66" s="20"/>
    </row>
    <row r="67" spans="5:5" ht="19.5" customHeight="1" x14ac:dyDescent="0.25">
      <c r="E67" s="20"/>
    </row>
    <row r="68" spans="5:5" ht="19.5" customHeight="1" x14ac:dyDescent="0.25">
      <c r="E68" s="20"/>
    </row>
    <row r="69" spans="5:5" ht="19.5" customHeight="1" x14ac:dyDescent="0.25">
      <c r="E69" s="20"/>
    </row>
    <row r="70" spans="5:5" ht="19.5" customHeight="1" x14ac:dyDescent="0.25">
      <c r="E70" s="20"/>
    </row>
    <row r="71" spans="5:5" ht="19.5" customHeight="1" x14ac:dyDescent="0.25">
      <c r="E71" s="20"/>
    </row>
    <row r="72" spans="5:5" ht="19.5" customHeight="1" x14ac:dyDescent="0.25">
      <c r="E72" s="20"/>
    </row>
    <row r="73" spans="5:5" ht="19.5" customHeight="1" x14ac:dyDescent="0.25">
      <c r="E73" s="20"/>
    </row>
    <row r="74" spans="5:5" ht="19.5" customHeight="1" x14ac:dyDescent="0.25">
      <c r="E74" s="20"/>
    </row>
    <row r="75" spans="5:5" ht="19.5" customHeight="1" x14ac:dyDescent="0.25">
      <c r="E75" s="20"/>
    </row>
    <row r="76" spans="5:5" ht="19.5" customHeight="1" x14ac:dyDescent="0.25">
      <c r="E76" s="20"/>
    </row>
    <row r="77" spans="5:5" ht="19.5" customHeight="1" x14ac:dyDescent="0.25">
      <c r="E77" s="20"/>
    </row>
    <row r="78" spans="5:5" ht="19.5" customHeight="1" x14ac:dyDescent="0.25">
      <c r="E78" s="20"/>
    </row>
    <row r="79" spans="5:5" ht="19.5" customHeight="1" x14ac:dyDescent="0.25">
      <c r="E79" s="20"/>
    </row>
    <row r="80" spans="5:5" ht="19.5" customHeight="1" x14ac:dyDescent="0.25">
      <c r="E80" s="20"/>
    </row>
    <row r="81" spans="5:5" ht="19.5" customHeight="1" x14ac:dyDescent="0.25">
      <c r="E81" s="20"/>
    </row>
    <row r="82" spans="5:5" ht="19.5" customHeight="1" x14ac:dyDescent="0.25">
      <c r="E82" s="20"/>
    </row>
    <row r="83" spans="5:5" ht="19.5" customHeight="1" x14ac:dyDescent="0.25">
      <c r="E83" s="20"/>
    </row>
    <row r="84" spans="5:5" ht="19.5" customHeight="1" x14ac:dyDescent="0.25">
      <c r="E84" s="20"/>
    </row>
    <row r="85" spans="5:5" ht="19.5" customHeight="1" x14ac:dyDescent="0.25">
      <c r="E85" s="20"/>
    </row>
    <row r="86" spans="5:5" ht="19.5" customHeight="1" x14ac:dyDescent="0.25">
      <c r="E86" s="20"/>
    </row>
    <row r="87" spans="5:5" ht="19.5" customHeight="1" x14ac:dyDescent="0.25">
      <c r="E87" s="20"/>
    </row>
    <row r="88" spans="5:5" ht="19.5" customHeight="1" x14ac:dyDescent="0.25">
      <c r="E88" s="20"/>
    </row>
    <row r="89" spans="5:5" ht="19.5" customHeight="1" x14ac:dyDescent="0.25">
      <c r="E89" s="20"/>
    </row>
    <row r="90" spans="5:5" ht="19.5" customHeight="1" x14ac:dyDescent="0.25">
      <c r="E90" s="20"/>
    </row>
    <row r="91" spans="5:5" ht="19.5" customHeight="1" x14ac:dyDescent="0.25">
      <c r="E91" s="20"/>
    </row>
    <row r="92" spans="5:5" ht="19.5" customHeight="1" x14ac:dyDescent="0.25">
      <c r="E92" s="20"/>
    </row>
    <row r="93" spans="5:5" ht="19.5" customHeight="1" x14ac:dyDescent="0.25">
      <c r="E93" s="20"/>
    </row>
    <row r="94" spans="5:5" ht="19.5" customHeight="1" x14ac:dyDescent="0.25">
      <c r="E94" s="20"/>
    </row>
    <row r="95" spans="5:5" ht="19.5" customHeight="1" x14ac:dyDescent="0.25">
      <c r="E95" s="20"/>
    </row>
    <row r="96" spans="5:5" ht="19.5" customHeight="1" x14ac:dyDescent="0.25">
      <c r="E96" s="20"/>
    </row>
    <row r="97" spans="5:5" ht="19.5" customHeight="1" x14ac:dyDescent="0.25">
      <c r="E97" s="20"/>
    </row>
    <row r="98" spans="5:5" ht="19.5" customHeight="1" x14ac:dyDescent="0.25">
      <c r="E98" s="20"/>
    </row>
    <row r="99" spans="5:5" ht="19.5" customHeight="1" x14ac:dyDescent="0.25">
      <c r="E99" s="20"/>
    </row>
    <row r="100" spans="5:5" ht="19.5" customHeight="1" x14ac:dyDescent="0.25">
      <c r="E100" s="20"/>
    </row>
    <row r="101" spans="5:5" ht="19.5" customHeight="1" x14ac:dyDescent="0.25">
      <c r="E101" s="20"/>
    </row>
    <row r="102" spans="5:5" ht="19.5" customHeight="1" x14ac:dyDescent="0.25">
      <c r="E102" s="20"/>
    </row>
    <row r="103" spans="5:5" ht="19.5" customHeight="1" x14ac:dyDescent="0.25">
      <c r="E103" s="20"/>
    </row>
    <row r="104" spans="5:5" ht="19.5" customHeight="1" x14ac:dyDescent="0.25">
      <c r="E104" s="20"/>
    </row>
    <row r="105" spans="5:5" ht="19.5" customHeight="1" x14ac:dyDescent="0.25">
      <c r="E105" s="20"/>
    </row>
    <row r="106" spans="5:5" ht="19.5" customHeight="1" x14ac:dyDescent="0.25">
      <c r="E106" s="20"/>
    </row>
    <row r="107" spans="5:5" ht="19.5" customHeight="1" x14ac:dyDescent="0.25">
      <c r="E107" s="20"/>
    </row>
    <row r="108" spans="5:5" ht="19.5" customHeight="1" x14ac:dyDescent="0.25">
      <c r="E108" s="20"/>
    </row>
    <row r="109" spans="5:5" ht="19.5" customHeight="1" x14ac:dyDescent="0.25">
      <c r="E109" s="20"/>
    </row>
    <row r="110" spans="5:5" ht="19.5" customHeight="1" x14ac:dyDescent="0.25">
      <c r="E110" s="20"/>
    </row>
    <row r="111" spans="5:5" ht="19.5" customHeight="1" x14ac:dyDescent="0.25">
      <c r="E111" s="20"/>
    </row>
    <row r="112" spans="5:5" ht="19.5" customHeight="1" x14ac:dyDescent="0.25">
      <c r="E112" s="20"/>
    </row>
    <row r="113" spans="5:5" ht="19.5" customHeight="1" x14ac:dyDescent="0.25">
      <c r="E113" s="20"/>
    </row>
    <row r="114" spans="5:5" ht="19.5" customHeight="1" x14ac:dyDescent="0.25">
      <c r="E114" s="20"/>
    </row>
    <row r="115" spans="5:5" ht="19.5" customHeight="1" x14ac:dyDescent="0.25">
      <c r="E115" s="20"/>
    </row>
    <row r="116" spans="5:5" ht="19.5" customHeight="1" x14ac:dyDescent="0.25">
      <c r="E116" s="20"/>
    </row>
    <row r="117" spans="5:5" ht="19.5" customHeight="1" x14ac:dyDescent="0.25">
      <c r="E117" s="20"/>
    </row>
    <row r="118" spans="5:5" ht="19.5" customHeight="1" x14ac:dyDescent="0.25">
      <c r="E118" s="20"/>
    </row>
    <row r="119" spans="5:5" ht="19.5" customHeight="1" x14ac:dyDescent="0.25">
      <c r="E119" s="20"/>
    </row>
    <row r="120" spans="5:5" ht="19.5" customHeight="1" x14ac:dyDescent="0.25">
      <c r="E120" s="20"/>
    </row>
    <row r="121" spans="5:5" ht="19.5" customHeight="1" x14ac:dyDescent="0.25">
      <c r="E121" s="20"/>
    </row>
    <row r="122" spans="5:5" ht="19.5" customHeight="1" x14ac:dyDescent="0.25">
      <c r="E122" s="20"/>
    </row>
    <row r="123" spans="5:5" ht="19.5" customHeight="1" x14ac:dyDescent="0.25">
      <c r="E123" s="20"/>
    </row>
    <row r="124" spans="5:5" ht="19.5" customHeight="1" x14ac:dyDescent="0.25">
      <c r="E124" s="20"/>
    </row>
    <row r="125" spans="5:5" ht="19.5" customHeight="1" x14ac:dyDescent="0.25">
      <c r="E125" s="20"/>
    </row>
    <row r="126" spans="5:5" ht="19.5" customHeight="1" x14ac:dyDescent="0.25">
      <c r="E126" s="20"/>
    </row>
    <row r="127" spans="5:5" ht="19.5" customHeight="1" x14ac:dyDescent="0.25">
      <c r="E127" s="20"/>
    </row>
    <row r="128" spans="5:5" ht="19.5" customHeight="1" x14ac:dyDescent="0.25">
      <c r="E128" s="20"/>
    </row>
    <row r="129" spans="5:5" ht="19.5" customHeight="1" x14ac:dyDescent="0.25">
      <c r="E129" s="20"/>
    </row>
    <row r="130" spans="5:5" ht="19.5" customHeight="1" x14ac:dyDescent="0.25">
      <c r="E130" s="20"/>
    </row>
    <row r="131" spans="5:5" ht="19.5" customHeight="1" x14ac:dyDescent="0.25">
      <c r="E131" s="20"/>
    </row>
    <row r="132" spans="5:5" ht="19.5" customHeight="1" x14ac:dyDescent="0.25">
      <c r="E132" s="20"/>
    </row>
    <row r="133" spans="5:5" ht="19.5" customHeight="1" x14ac:dyDescent="0.25">
      <c r="E133" s="20"/>
    </row>
    <row r="134" spans="5:5" ht="19.5" customHeight="1" x14ac:dyDescent="0.25">
      <c r="E134" s="20"/>
    </row>
    <row r="135" spans="5:5" ht="19.5" customHeight="1" x14ac:dyDescent="0.25">
      <c r="E135" s="20"/>
    </row>
    <row r="136" spans="5:5" ht="19.5" customHeight="1" x14ac:dyDescent="0.25">
      <c r="E136" s="20"/>
    </row>
    <row r="137" spans="5:5" ht="19.5" customHeight="1" x14ac:dyDescent="0.25">
      <c r="E137" s="20"/>
    </row>
    <row r="138" spans="5:5" ht="19.5" customHeight="1" x14ac:dyDescent="0.25">
      <c r="E138" s="20"/>
    </row>
    <row r="139" spans="5:5" ht="19.5" customHeight="1" x14ac:dyDescent="0.25">
      <c r="E139" s="20"/>
    </row>
    <row r="140" spans="5:5" ht="19.5" customHeight="1" x14ac:dyDescent="0.25">
      <c r="E140" s="20"/>
    </row>
    <row r="141" spans="5:5" ht="19.5" customHeight="1" x14ac:dyDescent="0.25">
      <c r="E141" s="20"/>
    </row>
    <row r="142" spans="5:5" ht="19.5" customHeight="1" x14ac:dyDescent="0.25">
      <c r="E142" s="20"/>
    </row>
    <row r="143" spans="5:5" ht="19.5" customHeight="1" x14ac:dyDescent="0.25">
      <c r="E143" s="20"/>
    </row>
    <row r="144" spans="5:5" ht="19.5" customHeight="1" x14ac:dyDescent="0.25">
      <c r="E144" s="20"/>
    </row>
    <row r="145" spans="5:5" ht="19.5" customHeight="1" x14ac:dyDescent="0.25">
      <c r="E145" s="20"/>
    </row>
    <row r="146" spans="5:5" ht="19.5" customHeight="1" x14ac:dyDescent="0.25">
      <c r="E146" s="20"/>
    </row>
    <row r="147" spans="5:5" ht="19.5" customHeight="1" x14ac:dyDescent="0.25">
      <c r="E147" s="20"/>
    </row>
    <row r="148" spans="5:5" ht="19.5" customHeight="1" x14ac:dyDescent="0.25">
      <c r="E148" s="20"/>
    </row>
    <row r="149" spans="5:5" ht="19.5" customHeight="1" x14ac:dyDescent="0.25">
      <c r="E149" s="20"/>
    </row>
    <row r="150" spans="5:5" ht="19.5" customHeight="1" x14ac:dyDescent="0.25">
      <c r="E150" s="20"/>
    </row>
    <row r="151" spans="5:5" ht="19.5" customHeight="1" x14ac:dyDescent="0.25">
      <c r="E151" s="20"/>
    </row>
    <row r="152" spans="5:5" ht="19.5" customHeight="1" x14ac:dyDescent="0.25">
      <c r="E152" s="20"/>
    </row>
    <row r="153" spans="5:5" ht="19.5" customHeight="1" x14ac:dyDescent="0.25">
      <c r="E153" s="20"/>
    </row>
    <row r="154" spans="5:5" ht="19.5" customHeight="1" x14ac:dyDescent="0.25">
      <c r="E154" s="20"/>
    </row>
    <row r="155" spans="5:5" ht="19.5" customHeight="1" x14ac:dyDescent="0.25">
      <c r="E155" s="20"/>
    </row>
    <row r="156" spans="5:5" ht="19.5" customHeight="1" x14ac:dyDescent="0.25">
      <c r="E156" s="20"/>
    </row>
    <row r="157" spans="5:5" ht="19.5" customHeight="1" x14ac:dyDescent="0.25">
      <c r="E157" s="20"/>
    </row>
    <row r="158" spans="5:5" ht="19.5" customHeight="1" x14ac:dyDescent="0.25">
      <c r="E158" s="20"/>
    </row>
    <row r="159" spans="5:5" ht="19.5" customHeight="1" x14ac:dyDescent="0.25">
      <c r="E159" s="20"/>
    </row>
    <row r="160" spans="5:5" ht="19.5" customHeight="1" x14ac:dyDescent="0.25">
      <c r="E160" s="20"/>
    </row>
    <row r="161" spans="5:5" ht="19.5" customHeight="1" x14ac:dyDescent="0.25">
      <c r="E161" s="20"/>
    </row>
    <row r="162" spans="5:5" ht="19.5" customHeight="1" x14ac:dyDescent="0.25">
      <c r="E162" s="20"/>
    </row>
    <row r="163" spans="5:5" ht="19.5" customHeight="1" x14ac:dyDescent="0.25">
      <c r="E163" s="20"/>
    </row>
    <row r="164" spans="5:5" ht="19.5" customHeight="1" x14ac:dyDescent="0.25">
      <c r="E164" s="20"/>
    </row>
    <row r="165" spans="5:5" ht="19.5" customHeight="1" x14ac:dyDescent="0.25">
      <c r="E165" s="20"/>
    </row>
    <row r="166" spans="5:5" ht="19.5" customHeight="1" x14ac:dyDescent="0.25">
      <c r="E166" s="20"/>
    </row>
    <row r="167" spans="5:5" ht="19.5" customHeight="1" x14ac:dyDescent="0.25">
      <c r="E167" s="20"/>
    </row>
    <row r="168" spans="5:5" ht="19.5" customHeight="1" x14ac:dyDescent="0.25">
      <c r="E168" s="20"/>
    </row>
    <row r="169" spans="5:5" ht="19.5" customHeight="1" x14ac:dyDescent="0.25">
      <c r="E169" s="20"/>
    </row>
    <row r="170" spans="5:5" ht="19.5" customHeight="1" x14ac:dyDescent="0.25">
      <c r="E170" s="20"/>
    </row>
    <row r="171" spans="5:5" ht="19.5" customHeight="1" x14ac:dyDescent="0.25">
      <c r="E171" s="20"/>
    </row>
    <row r="172" spans="5:5" ht="19.5" customHeight="1" x14ac:dyDescent="0.25">
      <c r="E172" s="20"/>
    </row>
    <row r="173" spans="5:5" ht="19.5" customHeight="1" x14ac:dyDescent="0.25">
      <c r="E173" s="20"/>
    </row>
    <row r="174" spans="5:5" ht="19.5" customHeight="1" x14ac:dyDescent="0.25">
      <c r="E174" s="20"/>
    </row>
    <row r="175" spans="5:5" ht="19.5" customHeight="1" x14ac:dyDescent="0.25">
      <c r="E175" s="20"/>
    </row>
    <row r="176" spans="5:5" ht="19.5" customHeight="1" x14ac:dyDescent="0.25">
      <c r="E176" s="20"/>
    </row>
    <row r="177" spans="5:5" ht="19.5" customHeight="1" x14ac:dyDescent="0.25">
      <c r="E177" s="20"/>
    </row>
    <row r="178" spans="5:5" ht="19.5" customHeight="1" x14ac:dyDescent="0.25">
      <c r="E178" s="20"/>
    </row>
    <row r="179" spans="5:5" ht="19.5" customHeight="1" x14ac:dyDescent="0.25">
      <c r="E179" s="20"/>
    </row>
    <row r="180" spans="5:5" ht="19.5" customHeight="1" x14ac:dyDescent="0.25">
      <c r="E180" s="20"/>
    </row>
    <row r="181" spans="5:5" ht="19.5" customHeight="1" x14ac:dyDescent="0.25">
      <c r="E181" s="20"/>
    </row>
    <row r="182" spans="5:5" ht="19.5" customHeight="1" x14ac:dyDescent="0.25">
      <c r="E182" s="20"/>
    </row>
    <row r="183" spans="5:5" ht="19.5" customHeight="1" x14ac:dyDescent="0.25">
      <c r="E183" s="20"/>
    </row>
    <row r="184" spans="5:5" ht="19.5" customHeight="1" x14ac:dyDescent="0.25">
      <c r="E184" s="20"/>
    </row>
    <row r="185" spans="5:5" ht="19.5" customHeight="1" x14ac:dyDescent="0.25">
      <c r="E185" s="20"/>
    </row>
    <row r="186" spans="5:5" ht="19.5" customHeight="1" x14ac:dyDescent="0.25">
      <c r="E186" s="20"/>
    </row>
    <row r="187" spans="5:5" ht="19.5" customHeight="1" x14ac:dyDescent="0.25">
      <c r="E187" s="20"/>
    </row>
    <row r="188" spans="5:5" ht="19.5" customHeight="1" x14ac:dyDescent="0.25">
      <c r="E188" s="20"/>
    </row>
    <row r="189" spans="5:5" ht="19.5" customHeight="1" x14ac:dyDescent="0.25">
      <c r="E189" s="20"/>
    </row>
    <row r="190" spans="5:5" ht="19.5" customHeight="1" x14ac:dyDescent="0.25">
      <c r="E190" s="20"/>
    </row>
    <row r="191" spans="5:5" ht="19.5" customHeight="1" x14ac:dyDescent="0.25">
      <c r="E191" s="20"/>
    </row>
    <row r="192" spans="5:5" ht="19.5" customHeight="1" x14ac:dyDescent="0.25">
      <c r="E192" s="20"/>
    </row>
    <row r="193" spans="5:5" ht="19.5" customHeight="1" x14ac:dyDescent="0.25">
      <c r="E193" s="20"/>
    </row>
    <row r="194" spans="5:5" ht="19.5" customHeight="1" x14ac:dyDescent="0.25">
      <c r="E194" s="20"/>
    </row>
    <row r="195" spans="5:5" ht="19.5" customHeight="1" x14ac:dyDescent="0.25">
      <c r="E195" s="20"/>
    </row>
    <row r="196" spans="5:5" ht="19.5" customHeight="1" x14ac:dyDescent="0.25">
      <c r="E196" s="20"/>
    </row>
    <row r="197" spans="5:5" ht="19.5" customHeight="1" x14ac:dyDescent="0.25">
      <c r="E197" s="20"/>
    </row>
    <row r="198" spans="5:5" ht="19.5" customHeight="1" x14ac:dyDescent="0.25">
      <c r="E198" s="20"/>
    </row>
    <row r="199" spans="5:5" ht="19.5" customHeight="1" x14ac:dyDescent="0.25">
      <c r="E199" s="20"/>
    </row>
    <row r="200" spans="5:5" ht="19.5" customHeight="1" x14ac:dyDescent="0.25">
      <c r="E200" s="20"/>
    </row>
    <row r="201" spans="5:5" ht="19.5" customHeight="1" x14ac:dyDescent="0.25">
      <c r="E201" s="20"/>
    </row>
    <row r="202" spans="5:5" ht="19.5" customHeight="1" x14ac:dyDescent="0.25">
      <c r="E202" s="20"/>
    </row>
    <row r="203" spans="5:5" ht="19.5" customHeight="1" x14ac:dyDescent="0.25">
      <c r="E203" s="20"/>
    </row>
    <row r="204" spans="5:5" ht="19.5" customHeight="1" x14ac:dyDescent="0.25">
      <c r="E204" s="20"/>
    </row>
    <row r="205" spans="5:5" ht="19.5" customHeight="1" x14ac:dyDescent="0.25">
      <c r="E205" s="20"/>
    </row>
    <row r="206" spans="5:5" ht="19.5" customHeight="1" x14ac:dyDescent="0.25">
      <c r="E206" s="20"/>
    </row>
    <row r="207" spans="5:5" ht="19.5" customHeight="1" x14ac:dyDescent="0.25">
      <c r="E207" s="20"/>
    </row>
    <row r="208" spans="5:5" ht="19.5" customHeight="1" x14ac:dyDescent="0.25">
      <c r="E208" s="20"/>
    </row>
    <row r="209" spans="5:5" ht="19.5" customHeight="1" x14ac:dyDescent="0.25">
      <c r="E209" s="20"/>
    </row>
    <row r="210" spans="5:5" ht="19.5" customHeight="1" x14ac:dyDescent="0.25">
      <c r="E210" s="20"/>
    </row>
    <row r="211" spans="5:5" ht="19.5" customHeight="1" x14ac:dyDescent="0.25">
      <c r="E211" s="20"/>
    </row>
    <row r="212" spans="5:5" ht="19.5" customHeight="1" x14ac:dyDescent="0.25">
      <c r="E212" s="20"/>
    </row>
    <row r="213" spans="5:5" ht="19.5" customHeight="1" x14ac:dyDescent="0.25">
      <c r="E213" s="20"/>
    </row>
    <row r="214" spans="5:5" ht="19.5" customHeight="1" x14ac:dyDescent="0.25">
      <c r="E214" s="20"/>
    </row>
    <row r="215" spans="5:5" ht="19.5" customHeight="1" x14ac:dyDescent="0.25">
      <c r="E215" s="20"/>
    </row>
    <row r="216" spans="5:5" ht="19.5" customHeight="1" x14ac:dyDescent="0.25">
      <c r="E216" s="20"/>
    </row>
    <row r="217" spans="5:5" ht="19.5" customHeight="1" x14ac:dyDescent="0.25">
      <c r="E217" s="20"/>
    </row>
    <row r="218" spans="5:5" ht="19.5" customHeight="1" x14ac:dyDescent="0.25">
      <c r="E218" s="20"/>
    </row>
    <row r="219" spans="5:5" ht="19.5" customHeight="1" x14ac:dyDescent="0.25">
      <c r="E219" s="20"/>
    </row>
    <row r="220" spans="5:5" ht="19.5" customHeight="1" x14ac:dyDescent="0.25">
      <c r="E220" s="20"/>
    </row>
    <row r="221" spans="5:5" ht="19.5" customHeight="1" x14ac:dyDescent="0.25">
      <c r="E221" s="20"/>
    </row>
    <row r="222" spans="5:5" ht="19.5" customHeight="1" x14ac:dyDescent="0.25">
      <c r="E222" s="20"/>
    </row>
  </sheetData>
  <sheetProtection algorithmName="SHA-512" hashValue="Z84UysP3qdPHsGF24PZU1B/iRFZHM5DF2MssofVGsWRDDpe3GMD5joI8N95L08AwwaVwrRNrnKa0VbF/55cNbg==" saltValue="DSaJqluWKd2B7X+8dCkhew==" spinCount="100000" sheet="1" objects="1" scenarios="1"/>
  <mergeCells count="2">
    <mergeCell ref="A1:B1"/>
    <mergeCell ref="C1:E1"/>
  </mergeCells>
  <conditionalFormatting sqref="A1:A22">
    <cfRule type="containsText" dxfId="15" priority="1" operator="containsText" text="change">
      <formula>NOT(ISERROR(SEARCH(("change"),(A1))))</formula>
    </cfRule>
  </conditionalFormatting>
  <conditionalFormatting sqref="A1:A22">
    <cfRule type="containsText" dxfId="14" priority="2" operator="containsText" text="delete">
      <formula>NOT(ISERROR(SEARCH(("delete"),(A1))))</formula>
    </cfRule>
  </conditionalFormatting>
  <conditionalFormatting sqref="A1:A22">
    <cfRule type="containsText" dxfId="13" priority="3" operator="containsText" text="add">
      <formula>NOT(ISERROR(SEARCH(("add"),(A1))))</formula>
    </cfRule>
  </conditionalFormatting>
  <conditionalFormatting sqref="A3:D22 F3:F22">
    <cfRule type="expression" dxfId="12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Water Handling Equipment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Lists'!$M$2:$M$16</xm:f>
          </x14:formula1>
          <xm:sqref>B3:B22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8" style="75" customWidth="1"/>
    <col min="2" max="2" width="25.5703125" style="75" customWidth="1"/>
    <col min="3" max="3" width="7.7109375" style="75" customWidth="1"/>
    <col min="4" max="4" width="8.85546875" style="75" customWidth="1"/>
    <col min="5" max="5" width="23.85546875" style="75" customWidth="1"/>
    <col min="6" max="6" width="8.85546875" style="75" customWidth="1"/>
    <col min="7" max="7" width="5.140625" style="75" customWidth="1"/>
    <col min="8" max="8" width="8" style="75" customWidth="1"/>
    <col min="9" max="30" width="8.85546875" style="75" customWidth="1"/>
    <col min="31" max="16384" width="14.42578125" style="75"/>
  </cols>
  <sheetData>
    <row r="1" spans="1:10" ht="19.5" customHeight="1" thickBot="1" x14ac:dyDescent="0.3">
      <c r="A1" s="160" t="s">
        <v>2</v>
      </c>
      <c r="B1" s="161"/>
      <c r="C1" s="168">
        <f>'Cover Page'!C3:F3</f>
        <v>0</v>
      </c>
      <c r="D1" s="162"/>
      <c r="E1" s="161"/>
      <c r="F1" s="160" t="s">
        <v>53</v>
      </c>
      <c r="G1" s="161"/>
      <c r="H1" s="53">
        <v>2020</v>
      </c>
      <c r="I1" s="54" t="s">
        <v>32</v>
      </c>
      <c r="J1" s="55">
        <v>2022</v>
      </c>
    </row>
    <row r="2" spans="1:10" ht="39.75" customHeight="1" thickBot="1" x14ac:dyDescent="0.3">
      <c r="A2" s="56" t="s">
        <v>33</v>
      </c>
      <c r="B2" s="57" t="s">
        <v>34</v>
      </c>
      <c r="C2" s="57" t="s">
        <v>35</v>
      </c>
      <c r="D2" s="57" t="s">
        <v>36</v>
      </c>
      <c r="E2" s="57" t="s">
        <v>60</v>
      </c>
      <c r="F2" s="57" t="s">
        <v>38</v>
      </c>
      <c r="G2" s="58" t="s">
        <v>39</v>
      </c>
      <c r="H2" s="59" t="s">
        <v>61</v>
      </c>
      <c r="I2" s="44" t="s">
        <v>43</v>
      </c>
      <c r="J2" s="52" t="s">
        <v>45</v>
      </c>
    </row>
    <row r="3" spans="1:10" ht="19.5" customHeight="1" x14ac:dyDescent="0.25">
      <c r="A3" s="88"/>
      <c r="B3" s="88"/>
      <c r="C3" s="88"/>
      <c r="D3" s="88"/>
      <c r="E3" s="88"/>
      <c r="F3" s="88"/>
      <c r="G3" s="88"/>
      <c r="H3" s="30" t="str">
        <f>IF(B3='Table Lists'!$B$2," ",IF(B3='Table Lists'!$O$3,'Table Lists'!$P$3,IF(B3='Table Lists'!$O$4,'Table Lists'!$P$4,IF(B3='Table Lists'!$O$5,'Table Lists'!$P$5,IF(B3='Table Lists'!$O$5,'Table Lists'!$P$5, IF(B3='Table Lists'!$O$6, 'Table Lists'!$P$6, IF(B3='Table Lists'!$O$7,'Table Lists'!$P$7,IF(B3='Table Lists'!$O$8,'Table Lists'!$P$8,IF(B3='Table Lists'!$O$9,'Table Lists'!$P$9,IF(B3='Table Lists'!$O$10,'Table Lists'!$P$10,IF(B3='Table Lists'!$O$11,'Table Lists'!$P$11,IF(B3='Table Lists'!$O$12,'Table Lists'!$P$12, IF(B3='Table Lists'!$O$13, 'Table Lists'!$P$13, IF(B3='Table Lists'!$O$14, 'Table Lists'!$P$14, IF(B3='Table Lists'!$O$15, 'Table Lists'!$P$15, IF(B3='Table Lists'!$O$16, 'Table Lists'!$P$16, IF(B3='Table Lists'!$O$17, 'Table Lists'!$P$17, IF(B3='Table Lists'!$O$18, 'Table Lists'!$P$18, IF(B3='Table Lists'!$O$19, 'Table Lists'!$P$19, IF(B3='Table Lists'!$O$20, 'Table Lists'!$P$20, IF(B3='Table Lists'!$O$21, 'Table Lists'!$P$21, IF(B3='Table Lists'!$O$22, 'Table Lists'!$P$22, IF(B3='Table Lists'!$O$23, 'Table Lists'!$P$23, IF(B3='Table Lists'!$O$24, 'Table Lists'!$P$24))))))))))))))))))))))))</f>
        <v xml:space="preserve"> </v>
      </c>
      <c r="I3" s="31" t="str">
        <f>IF(B3='Table Lists'!$B$2, " ", IF($J$1-G3&gt;20,15%,0%))</f>
        <v xml:space="preserve"> </v>
      </c>
      <c r="J3" s="30" t="str">
        <f>IF(B3='Table Lists'!$B$2, " ", H3-(H3*I3))</f>
        <v xml:space="preserve"> </v>
      </c>
    </row>
    <row r="4" spans="1:10" ht="19.5" customHeight="1" x14ac:dyDescent="0.25">
      <c r="A4" s="88"/>
      <c r="B4" s="88"/>
      <c r="C4" s="88"/>
      <c r="D4" s="88"/>
      <c r="E4" s="88"/>
      <c r="F4" s="88"/>
      <c r="G4" s="88"/>
      <c r="H4" s="30" t="str">
        <f>IF(B4='Table Lists'!$B$2," ",IF(B4='Table Lists'!$O$3,'Table Lists'!$P$3,IF(B4='Table Lists'!$O$4,'Table Lists'!$P$4,IF(B4='Table Lists'!$O$5,'Table Lists'!$P$5,IF(B4='Table Lists'!$O$5,'Table Lists'!$P$5, IF(B4='Table Lists'!$O$6, 'Table Lists'!$P$6, IF(B4='Table Lists'!$O$7,'Table Lists'!$P$7,IF(B4='Table Lists'!$O$8,'Table Lists'!$P$8,IF(B4='Table Lists'!$O$9,'Table Lists'!$P$9,IF(B4='Table Lists'!$O$10,'Table Lists'!$P$10,IF(B4='Table Lists'!$O$11,'Table Lists'!$P$11,IF(B4='Table Lists'!$O$12,'Table Lists'!$P$12, IF(B4='Table Lists'!$O$13, 'Table Lists'!$P$13, IF(B4='Table Lists'!$O$14, 'Table Lists'!$P$14, IF(B4='Table Lists'!$O$15, 'Table Lists'!$P$15, IF(B4='Table Lists'!$O$16, 'Table Lists'!$P$16, IF(B4='Table Lists'!$O$17, 'Table Lists'!$P$17, IF(B4='Table Lists'!$O$18, 'Table Lists'!$P$18, IF(B4='Table Lists'!$O$19, 'Table Lists'!$P$19, IF(B4='Table Lists'!$O$20, 'Table Lists'!$P$20, IF(B4='Table Lists'!$O$21, 'Table Lists'!$P$21, IF(B4='Table Lists'!$O$22, 'Table Lists'!$P$22, IF(B4='Table Lists'!$O$23, 'Table Lists'!$P$23, IF(B4='Table Lists'!$O$24, 'Table Lists'!$P$24))))))))))))))))))))))))</f>
        <v xml:space="preserve"> </v>
      </c>
      <c r="I4" s="31" t="str">
        <f>IF(B4='Table Lists'!$B$2, " ", IF($J$1-G4&gt;20,15%,0%))</f>
        <v xml:space="preserve"> </v>
      </c>
      <c r="J4" s="30" t="str">
        <f>IF(B4='Table Lists'!$B$2, " ", H4-(H4*I4))</f>
        <v xml:space="preserve"> </v>
      </c>
    </row>
    <row r="5" spans="1:10" ht="19.5" customHeight="1" x14ac:dyDescent="0.25">
      <c r="A5" s="88"/>
      <c r="B5" s="88"/>
      <c r="C5" s="88"/>
      <c r="D5" s="88"/>
      <c r="E5" s="88"/>
      <c r="F5" s="88"/>
      <c r="G5" s="88"/>
      <c r="H5" s="30" t="str">
        <f>IF(B5='Table Lists'!$B$2," ",IF(B5='Table Lists'!$O$3,'Table Lists'!$P$3,IF(B5='Table Lists'!$O$4,'Table Lists'!$P$4,IF(B5='Table Lists'!$O$5,'Table Lists'!$P$5,IF(B5='Table Lists'!$O$5,'Table Lists'!$P$5, IF(B5='Table Lists'!$O$6, 'Table Lists'!$P$6, IF(B5='Table Lists'!$O$7,'Table Lists'!$P$7,IF(B5='Table Lists'!$O$8,'Table Lists'!$P$8,IF(B5='Table Lists'!$O$9,'Table Lists'!$P$9,IF(B5='Table Lists'!$O$10,'Table Lists'!$P$10,IF(B5='Table Lists'!$O$11,'Table Lists'!$P$11,IF(B5='Table Lists'!$O$12,'Table Lists'!$P$12, IF(B5='Table Lists'!$O$13, 'Table Lists'!$P$13, IF(B5='Table Lists'!$O$14, 'Table Lists'!$P$14, IF(B5='Table Lists'!$O$15, 'Table Lists'!$P$15, IF(B5='Table Lists'!$O$16, 'Table Lists'!$P$16, IF(B5='Table Lists'!$O$17, 'Table Lists'!$P$17, IF(B5='Table Lists'!$O$18, 'Table Lists'!$P$18, IF(B5='Table Lists'!$O$19, 'Table Lists'!$P$19, IF(B5='Table Lists'!$O$20, 'Table Lists'!$P$20, IF(B5='Table Lists'!$O$21, 'Table Lists'!$P$21, IF(B5='Table Lists'!$O$22, 'Table Lists'!$P$22, IF(B5='Table Lists'!$O$23, 'Table Lists'!$P$23, IF(B5='Table Lists'!$O$24, 'Table Lists'!$P$24))))))))))))))))))))))))</f>
        <v xml:space="preserve"> </v>
      </c>
      <c r="I5" s="31" t="str">
        <f>IF(B5='Table Lists'!$B$2, " ", IF($J$1-G5&gt;20,15%,0%))</f>
        <v xml:space="preserve"> </v>
      </c>
      <c r="J5" s="30" t="str">
        <f>IF(B5='Table Lists'!$B$2, " ", H5-(H5*I5))</f>
        <v xml:space="preserve"> </v>
      </c>
    </row>
    <row r="6" spans="1:10" ht="19.5" customHeight="1" x14ac:dyDescent="0.25">
      <c r="A6" s="88"/>
      <c r="B6" s="88"/>
      <c r="C6" s="88"/>
      <c r="D6" s="88"/>
      <c r="E6" s="88"/>
      <c r="F6" s="88"/>
      <c r="G6" s="88"/>
      <c r="H6" s="30" t="str">
        <f>IF(B6='Table Lists'!$B$2," ",IF(B6='Table Lists'!$O$3,'Table Lists'!$P$3,IF(B6='Table Lists'!$O$4,'Table Lists'!$P$4,IF(B6='Table Lists'!$O$5,'Table Lists'!$P$5,IF(B6='Table Lists'!$O$5,'Table Lists'!$P$5, IF(B6='Table Lists'!$O$6, 'Table Lists'!$P$6, IF(B6='Table Lists'!$O$7,'Table Lists'!$P$7,IF(B6='Table Lists'!$O$8,'Table Lists'!$P$8,IF(B6='Table Lists'!$O$9,'Table Lists'!$P$9,IF(B6='Table Lists'!$O$10,'Table Lists'!$P$10,IF(B6='Table Lists'!$O$11,'Table Lists'!$P$11,IF(B6='Table Lists'!$O$12,'Table Lists'!$P$12, IF(B6='Table Lists'!$O$13, 'Table Lists'!$P$13, IF(B6='Table Lists'!$O$14, 'Table Lists'!$P$14, IF(B6='Table Lists'!$O$15, 'Table Lists'!$P$15, IF(B6='Table Lists'!$O$16, 'Table Lists'!$P$16, IF(B6='Table Lists'!$O$17, 'Table Lists'!$P$17, IF(B6='Table Lists'!$O$18, 'Table Lists'!$P$18, IF(B6='Table Lists'!$O$19, 'Table Lists'!$P$19, IF(B6='Table Lists'!$O$20, 'Table Lists'!$P$20, IF(B6='Table Lists'!$O$21, 'Table Lists'!$P$21, IF(B6='Table Lists'!$O$22, 'Table Lists'!$P$22, IF(B6='Table Lists'!$O$23, 'Table Lists'!$P$23, IF(B6='Table Lists'!$O$24, 'Table Lists'!$P$24))))))))))))))))))))))))</f>
        <v xml:space="preserve"> </v>
      </c>
      <c r="I6" s="31" t="str">
        <f>IF(B6='Table Lists'!$B$2, " ", IF($J$1-G6&gt;20,15%,0%))</f>
        <v xml:space="preserve"> </v>
      </c>
      <c r="J6" s="30" t="str">
        <f>IF(B6='Table Lists'!$B$2, " ", H6-(H6*I6))</f>
        <v xml:space="preserve"> </v>
      </c>
    </row>
    <row r="7" spans="1:10" ht="19.5" customHeight="1" x14ac:dyDescent="0.25">
      <c r="A7" s="88"/>
      <c r="B7" s="88"/>
      <c r="C7" s="88"/>
      <c r="D7" s="88"/>
      <c r="E7" s="88"/>
      <c r="F7" s="88"/>
      <c r="G7" s="88"/>
      <c r="H7" s="30" t="str">
        <f>IF(B7='Table Lists'!$B$2," ",IF(B7='Table Lists'!$O$3,'Table Lists'!$P$3,IF(B7='Table Lists'!$O$4,'Table Lists'!$P$4,IF(B7='Table Lists'!$O$5,'Table Lists'!$P$5,IF(B7='Table Lists'!$O$5,'Table Lists'!$P$5, IF(B7='Table Lists'!$O$6, 'Table Lists'!$P$6, IF(B7='Table Lists'!$O$7,'Table Lists'!$P$7,IF(B7='Table Lists'!$O$8,'Table Lists'!$P$8,IF(B7='Table Lists'!$O$9,'Table Lists'!$P$9,IF(B7='Table Lists'!$O$10,'Table Lists'!$P$10,IF(B7='Table Lists'!$O$11,'Table Lists'!$P$11,IF(B7='Table Lists'!$O$12,'Table Lists'!$P$12, IF(B7='Table Lists'!$O$13, 'Table Lists'!$P$13, IF(B7='Table Lists'!$O$14, 'Table Lists'!$P$14, IF(B7='Table Lists'!$O$15, 'Table Lists'!$P$15, IF(B7='Table Lists'!$O$16, 'Table Lists'!$P$16, IF(B7='Table Lists'!$O$17, 'Table Lists'!$P$17, IF(B7='Table Lists'!$O$18, 'Table Lists'!$P$18, IF(B7='Table Lists'!$O$19, 'Table Lists'!$P$19, IF(B7='Table Lists'!$O$20, 'Table Lists'!$P$20, IF(B7='Table Lists'!$O$21, 'Table Lists'!$P$21, IF(B7='Table Lists'!$O$22, 'Table Lists'!$P$22, IF(B7='Table Lists'!$O$23, 'Table Lists'!$P$23, IF(B7='Table Lists'!$O$24, 'Table Lists'!$P$24))))))))))))))))))))))))</f>
        <v xml:space="preserve"> </v>
      </c>
      <c r="I7" s="31" t="str">
        <f>IF(B7='Table Lists'!$B$2, " ", IF($J$1-G7&gt;20,15%,0%))</f>
        <v xml:space="preserve"> </v>
      </c>
      <c r="J7" s="30" t="str">
        <f>IF(B7='Table Lists'!$B$2, " ", H7-(H7*I7))</f>
        <v xml:space="preserve"> </v>
      </c>
    </row>
    <row r="8" spans="1:10" ht="19.5" customHeight="1" x14ac:dyDescent="0.25">
      <c r="A8" s="88"/>
      <c r="B8" s="88"/>
      <c r="C8" s="88"/>
      <c r="D8" s="88"/>
      <c r="E8" s="88"/>
      <c r="F8" s="88"/>
      <c r="G8" s="88"/>
      <c r="H8" s="30" t="str">
        <f>IF(B8='Table Lists'!$B$2," ",IF(B8='Table Lists'!$O$3,'Table Lists'!$P$3,IF(B8='Table Lists'!$O$4,'Table Lists'!$P$4,IF(B8='Table Lists'!$O$5,'Table Lists'!$P$5,IF(B8='Table Lists'!$O$5,'Table Lists'!$P$5, IF(B8='Table Lists'!$O$6, 'Table Lists'!$P$6, IF(B8='Table Lists'!$O$7,'Table Lists'!$P$7,IF(B8='Table Lists'!$O$8,'Table Lists'!$P$8,IF(B8='Table Lists'!$O$9,'Table Lists'!$P$9,IF(B8='Table Lists'!$O$10,'Table Lists'!$P$10,IF(B8='Table Lists'!$O$11,'Table Lists'!$P$11,IF(B8='Table Lists'!$O$12,'Table Lists'!$P$12, IF(B8='Table Lists'!$O$13, 'Table Lists'!$P$13, IF(B8='Table Lists'!$O$14, 'Table Lists'!$P$14, IF(B8='Table Lists'!$O$15, 'Table Lists'!$P$15, IF(B8='Table Lists'!$O$16, 'Table Lists'!$P$16, IF(B8='Table Lists'!$O$17, 'Table Lists'!$P$17, IF(B8='Table Lists'!$O$18, 'Table Lists'!$P$18, IF(B8='Table Lists'!$O$19, 'Table Lists'!$P$19, IF(B8='Table Lists'!$O$20, 'Table Lists'!$P$20, IF(B8='Table Lists'!$O$21, 'Table Lists'!$P$21, IF(B8='Table Lists'!$O$22, 'Table Lists'!$P$22, IF(B8='Table Lists'!$O$23, 'Table Lists'!$P$23, IF(B8='Table Lists'!$O$24, 'Table Lists'!$P$24))))))))))))))))))))))))</f>
        <v xml:space="preserve"> </v>
      </c>
      <c r="I8" s="31" t="str">
        <f>IF(B8='Table Lists'!$B$2, " ", IF($J$1-G8&gt;20,15%,0%))</f>
        <v xml:space="preserve"> </v>
      </c>
      <c r="J8" s="30" t="str">
        <f>IF(B8='Table Lists'!$B$2, " ", H8-(H8*I8))</f>
        <v xml:space="preserve"> </v>
      </c>
    </row>
    <row r="9" spans="1:10" ht="19.5" customHeight="1" x14ac:dyDescent="0.25">
      <c r="A9" s="88"/>
      <c r="B9" s="88"/>
      <c r="C9" s="88"/>
      <c r="D9" s="88"/>
      <c r="E9" s="88"/>
      <c r="F9" s="88"/>
      <c r="G9" s="88"/>
      <c r="H9" s="30" t="str">
        <f>IF(B9='Table Lists'!$B$2," ",IF(B9='Table Lists'!$O$3,'Table Lists'!$P$3,IF(B9='Table Lists'!$O$4,'Table Lists'!$P$4,IF(B9='Table Lists'!$O$5,'Table Lists'!$P$5,IF(B9='Table Lists'!$O$5,'Table Lists'!$P$5, IF(B9='Table Lists'!$O$6, 'Table Lists'!$P$6, IF(B9='Table Lists'!$O$7,'Table Lists'!$P$7,IF(B9='Table Lists'!$O$8,'Table Lists'!$P$8,IF(B9='Table Lists'!$O$9,'Table Lists'!$P$9,IF(B9='Table Lists'!$O$10,'Table Lists'!$P$10,IF(B9='Table Lists'!$O$11,'Table Lists'!$P$11,IF(B9='Table Lists'!$O$12,'Table Lists'!$P$12, IF(B9='Table Lists'!$O$13, 'Table Lists'!$P$13, IF(B9='Table Lists'!$O$14, 'Table Lists'!$P$14, IF(B9='Table Lists'!$O$15, 'Table Lists'!$P$15, IF(B9='Table Lists'!$O$16, 'Table Lists'!$P$16, IF(B9='Table Lists'!$O$17, 'Table Lists'!$P$17, IF(B9='Table Lists'!$O$18, 'Table Lists'!$P$18, IF(B9='Table Lists'!$O$19, 'Table Lists'!$P$19, IF(B9='Table Lists'!$O$20, 'Table Lists'!$P$20, IF(B9='Table Lists'!$O$21, 'Table Lists'!$P$21, IF(B9='Table Lists'!$O$22, 'Table Lists'!$P$22, IF(B9='Table Lists'!$O$23, 'Table Lists'!$P$23, IF(B9='Table Lists'!$O$24, 'Table Lists'!$P$24))))))))))))))))))))))))</f>
        <v xml:space="preserve"> </v>
      </c>
      <c r="I9" s="31" t="str">
        <f>IF(B9='Table Lists'!$B$2, " ", IF($J$1-G9&gt;20,15%,0%))</f>
        <v xml:space="preserve"> </v>
      </c>
      <c r="J9" s="30" t="str">
        <f>IF(B9='Table Lists'!$B$2, " ", H9-(H9*I9))</f>
        <v xml:space="preserve"> </v>
      </c>
    </row>
    <row r="10" spans="1:10" ht="19.5" customHeight="1" x14ac:dyDescent="0.25">
      <c r="A10" s="88"/>
      <c r="B10" s="88"/>
      <c r="C10" s="88"/>
      <c r="D10" s="88"/>
      <c r="E10" s="88"/>
      <c r="F10" s="88"/>
      <c r="G10" s="88"/>
      <c r="H10" s="30" t="str">
        <f>IF(B10='Table Lists'!$B$2," ",IF(B10='Table Lists'!$O$3,'Table Lists'!$P$3,IF(B10='Table Lists'!$O$4,'Table Lists'!$P$4,IF(B10='Table Lists'!$O$5,'Table Lists'!$P$5,IF(B10='Table Lists'!$O$5,'Table Lists'!$P$5, IF(B10='Table Lists'!$O$6, 'Table Lists'!$P$6, IF(B10='Table Lists'!$O$7,'Table Lists'!$P$7,IF(B10='Table Lists'!$O$8,'Table Lists'!$P$8,IF(B10='Table Lists'!$O$9,'Table Lists'!$P$9,IF(B10='Table Lists'!$O$10,'Table Lists'!$P$10,IF(B10='Table Lists'!$O$11,'Table Lists'!$P$11,IF(B10='Table Lists'!$O$12,'Table Lists'!$P$12, IF(B10='Table Lists'!$O$13, 'Table Lists'!$P$13, IF(B10='Table Lists'!$O$14, 'Table Lists'!$P$14, IF(B10='Table Lists'!$O$15, 'Table Lists'!$P$15, IF(B10='Table Lists'!$O$16, 'Table Lists'!$P$16, IF(B10='Table Lists'!$O$17, 'Table Lists'!$P$17, IF(B10='Table Lists'!$O$18, 'Table Lists'!$P$18, IF(B10='Table Lists'!$O$19, 'Table Lists'!$P$19, IF(B10='Table Lists'!$O$20, 'Table Lists'!$P$20, IF(B10='Table Lists'!$O$21, 'Table Lists'!$P$21, IF(B10='Table Lists'!$O$22, 'Table Lists'!$P$22, IF(B10='Table Lists'!$O$23, 'Table Lists'!$P$23, IF(B10='Table Lists'!$O$24, 'Table Lists'!$P$24))))))))))))))))))))))))</f>
        <v xml:space="preserve"> </v>
      </c>
      <c r="I10" s="31" t="str">
        <f>IF(B10='Table Lists'!$B$2, " ", IF($J$1-G10&gt;20,15%,0%))</f>
        <v xml:space="preserve"> </v>
      </c>
      <c r="J10" s="30" t="str">
        <f>IF(B10='Table Lists'!$B$2, " ", H10-(H10*I10))</f>
        <v xml:space="preserve"> </v>
      </c>
    </row>
    <row r="11" spans="1:10" ht="19.5" customHeight="1" x14ac:dyDescent="0.25">
      <c r="A11" s="88"/>
      <c r="B11" s="88"/>
      <c r="C11" s="88"/>
      <c r="D11" s="88"/>
      <c r="E11" s="88"/>
      <c r="F11" s="88"/>
      <c r="G11" s="88"/>
      <c r="H11" s="30" t="str">
        <f>IF(B11='Table Lists'!$B$2," ",IF(B11='Table Lists'!$O$3,'Table Lists'!$P$3,IF(B11='Table Lists'!$O$4,'Table Lists'!$P$4,IF(B11='Table Lists'!$O$5,'Table Lists'!$P$5,IF(B11='Table Lists'!$O$5,'Table Lists'!$P$5, IF(B11='Table Lists'!$O$6, 'Table Lists'!$P$6, IF(B11='Table Lists'!$O$7,'Table Lists'!$P$7,IF(B11='Table Lists'!$O$8,'Table Lists'!$P$8,IF(B11='Table Lists'!$O$9,'Table Lists'!$P$9,IF(B11='Table Lists'!$O$10,'Table Lists'!$P$10,IF(B11='Table Lists'!$O$11,'Table Lists'!$P$11,IF(B11='Table Lists'!$O$12,'Table Lists'!$P$12, IF(B11='Table Lists'!$O$13, 'Table Lists'!$P$13, IF(B11='Table Lists'!$O$14, 'Table Lists'!$P$14, IF(B11='Table Lists'!$O$15, 'Table Lists'!$P$15, IF(B11='Table Lists'!$O$16, 'Table Lists'!$P$16, IF(B11='Table Lists'!$O$17, 'Table Lists'!$P$17, IF(B11='Table Lists'!$O$18, 'Table Lists'!$P$18, IF(B11='Table Lists'!$O$19, 'Table Lists'!$P$19, IF(B11='Table Lists'!$O$20, 'Table Lists'!$P$20, IF(B11='Table Lists'!$O$21, 'Table Lists'!$P$21, IF(B11='Table Lists'!$O$22, 'Table Lists'!$P$22, IF(B11='Table Lists'!$O$23, 'Table Lists'!$P$23, IF(B11='Table Lists'!$O$24, 'Table Lists'!$P$24))))))))))))))))))))))))</f>
        <v xml:space="preserve"> </v>
      </c>
      <c r="I11" s="31" t="str">
        <f>IF(B11='Table Lists'!$B$2, " ", IF($J$1-G11&gt;20,15%,0%))</f>
        <v xml:space="preserve"> </v>
      </c>
      <c r="J11" s="30" t="str">
        <f>IF(B11='Table Lists'!$B$2, " ", H11-(H11*I11))</f>
        <v xml:space="preserve"> </v>
      </c>
    </row>
    <row r="12" spans="1:10" ht="19.5" customHeight="1" x14ac:dyDescent="0.25">
      <c r="A12" s="88"/>
      <c r="B12" s="88"/>
      <c r="C12" s="88"/>
      <c r="D12" s="88"/>
      <c r="E12" s="88"/>
      <c r="F12" s="88"/>
      <c r="G12" s="88"/>
      <c r="H12" s="30" t="str">
        <f>IF(B12='Table Lists'!$B$2," ",IF(B12='Table Lists'!$O$3,'Table Lists'!$P$3,IF(B12='Table Lists'!$O$4,'Table Lists'!$P$4,IF(B12='Table Lists'!$O$5,'Table Lists'!$P$5,IF(B12='Table Lists'!$O$5,'Table Lists'!$P$5, IF(B12='Table Lists'!$O$6, 'Table Lists'!$P$6, IF(B12='Table Lists'!$O$7,'Table Lists'!$P$7,IF(B12='Table Lists'!$O$8,'Table Lists'!$P$8,IF(B12='Table Lists'!$O$9,'Table Lists'!$P$9,IF(B12='Table Lists'!$O$10,'Table Lists'!$P$10,IF(B12='Table Lists'!$O$11,'Table Lists'!$P$11,IF(B12='Table Lists'!$O$12,'Table Lists'!$P$12, IF(B12='Table Lists'!$O$13, 'Table Lists'!$P$13, IF(B12='Table Lists'!$O$14, 'Table Lists'!$P$14, IF(B12='Table Lists'!$O$15, 'Table Lists'!$P$15, IF(B12='Table Lists'!$O$16, 'Table Lists'!$P$16, IF(B12='Table Lists'!$O$17, 'Table Lists'!$P$17, IF(B12='Table Lists'!$O$18, 'Table Lists'!$P$18, IF(B12='Table Lists'!$O$19, 'Table Lists'!$P$19, IF(B12='Table Lists'!$O$20, 'Table Lists'!$P$20, IF(B12='Table Lists'!$O$21, 'Table Lists'!$P$21, IF(B12='Table Lists'!$O$22, 'Table Lists'!$P$22, IF(B12='Table Lists'!$O$23, 'Table Lists'!$P$23, IF(B12='Table Lists'!$O$24, 'Table Lists'!$P$24))))))))))))))))))))))))</f>
        <v xml:space="preserve"> </v>
      </c>
      <c r="I12" s="31" t="str">
        <f>IF(B12='Table Lists'!$B$2, " ", IF($J$1-G12&gt;20,15%,0%))</f>
        <v xml:space="preserve"> </v>
      </c>
      <c r="J12" s="30" t="str">
        <f>IF(B12='Table Lists'!$B$2, " ", H12-(H12*I12))</f>
        <v xml:space="preserve"> </v>
      </c>
    </row>
    <row r="13" spans="1:10" ht="19.5" customHeight="1" x14ac:dyDescent="0.25">
      <c r="A13" s="88"/>
      <c r="B13" s="88"/>
      <c r="C13" s="88"/>
      <c r="D13" s="88"/>
      <c r="E13" s="88"/>
      <c r="F13" s="88"/>
      <c r="G13" s="88"/>
      <c r="H13" s="30" t="str">
        <f>IF(B13='Table Lists'!$B$2," ",IF(B13='Table Lists'!$O$3,'Table Lists'!$P$3,IF(B13='Table Lists'!$O$4,'Table Lists'!$P$4,IF(B13='Table Lists'!$O$5,'Table Lists'!$P$5,IF(B13='Table Lists'!$O$5,'Table Lists'!$P$5, IF(B13='Table Lists'!$O$6, 'Table Lists'!$P$6, IF(B13='Table Lists'!$O$7,'Table Lists'!$P$7,IF(B13='Table Lists'!$O$8,'Table Lists'!$P$8,IF(B13='Table Lists'!$O$9,'Table Lists'!$P$9,IF(B13='Table Lists'!$O$10,'Table Lists'!$P$10,IF(B13='Table Lists'!$O$11,'Table Lists'!$P$11,IF(B13='Table Lists'!$O$12,'Table Lists'!$P$12, IF(B13='Table Lists'!$O$13, 'Table Lists'!$P$13, IF(B13='Table Lists'!$O$14, 'Table Lists'!$P$14, IF(B13='Table Lists'!$O$15, 'Table Lists'!$P$15, IF(B13='Table Lists'!$O$16, 'Table Lists'!$P$16, IF(B13='Table Lists'!$O$17, 'Table Lists'!$P$17, IF(B13='Table Lists'!$O$18, 'Table Lists'!$P$18, IF(B13='Table Lists'!$O$19, 'Table Lists'!$P$19, IF(B13='Table Lists'!$O$20, 'Table Lists'!$P$20, IF(B13='Table Lists'!$O$21, 'Table Lists'!$P$21, IF(B13='Table Lists'!$O$22, 'Table Lists'!$P$22, IF(B13='Table Lists'!$O$23, 'Table Lists'!$P$23, IF(B13='Table Lists'!$O$24, 'Table Lists'!$P$24))))))))))))))))))))))))</f>
        <v xml:space="preserve"> </v>
      </c>
      <c r="I13" s="31" t="str">
        <f>IF(B13='Table Lists'!$B$2, " ", IF($J$1-G13&gt;20,15%,0%))</f>
        <v xml:space="preserve"> </v>
      </c>
      <c r="J13" s="30" t="str">
        <f>IF(B13='Table Lists'!$B$2, " ", H13-(H13*I13))</f>
        <v xml:space="preserve"> </v>
      </c>
    </row>
    <row r="14" spans="1:10" ht="19.5" customHeight="1" x14ac:dyDescent="0.25">
      <c r="A14" s="88"/>
      <c r="B14" s="88"/>
      <c r="C14" s="88"/>
      <c r="D14" s="88"/>
      <c r="E14" s="88"/>
      <c r="F14" s="88"/>
      <c r="G14" s="88"/>
      <c r="H14" s="30" t="str">
        <f>IF(B14='Table Lists'!$B$2," ",IF(B14='Table Lists'!$O$3,'Table Lists'!$P$3,IF(B14='Table Lists'!$O$4,'Table Lists'!$P$4,IF(B14='Table Lists'!$O$5,'Table Lists'!$P$5,IF(B14='Table Lists'!$O$5,'Table Lists'!$P$5, IF(B14='Table Lists'!$O$6, 'Table Lists'!$P$6, IF(B14='Table Lists'!$O$7,'Table Lists'!$P$7,IF(B14='Table Lists'!$O$8,'Table Lists'!$P$8,IF(B14='Table Lists'!$O$9,'Table Lists'!$P$9,IF(B14='Table Lists'!$O$10,'Table Lists'!$P$10,IF(B14='Table Lists'!$O$11,'Table Lists'!$P$11,IF(B14='Table Lists'!$O$12,'Table Lists'!$P$12, IF(B14='Table Lists'!$O$13, 'Table Lists'!$P$13, IF(B14='Table Lists'!$O$14, 'Table Lists'!$P$14, IF(B14='Table Lists'!$O$15, 'Table Lists'!$P$15, IF(B14='Table Lists'!$O$16, 'Table Lists'!$P$16, IF(B14='Table Lists'!$O$17, 'Table Lists'!$P$17, IF(B14='Table Lists'!$O$18, 'Table Lists'!$P$18, IF(B14='Table Lists'!$O$19, 'Table Lists'!$P$19, IF(B14='Table Lists'!$O$20, 'Table Lists'!$P$20, IF(B14='Table Lists'!$O$21, 'Table Lists'!$P$21, IF(B14='Table Lists'!$O$22, 'Table Lists'!$P$22, IF(B14='Table Lists'!$O$23, 'Table Lists'!$P$23, IF(B14='Table Lists'!$O$24, 'Table Lists'!$P$24))))))))))))))))))))))))</f>
        <v xml:space="preserve"> </v>
      </c>
      <c r="I14" s="31" t="str">
        <f>IF(B14='Table Lists'!$B$2, " ", IF($J$1-G14&gt;20,15%,0%))</f>
        <v xml:space="preserve"> </v>
      </c>
      <c r="J14" s="30" t="str">
        <f>IF(B14='Table Lists'!$B$2, " ", H14-(H14*I14))</f>
        <v xml:space="preserve"> </v>
      </c>
    </row>
    <row r="15" spans="1:10" ht="19.5" customHeight="1" x14ac:dyDescent="0.25">
      <c r="A15" s="88"/>
      <c r="B15" s="88"/>
      <c r="C15" s="88"/>
      <c r="D15" s="88"/>
      <c r="E15" s="88"/>
      <c r="F15" s="88"/>
      <c r="G15" s="88"/>
      <c r="H15" s="30" t="str">
        <f>IF(B15='Table Lists'!$B$2," ",IF(B15='Table Lists'!$O$3,'Table Lists'!$P$3,IF(B15='Table Lists'!$O$4,'Table Lists'!$P$4,IF(B15='Table Lists'!$O$5,'Table Lists'!$P$5,IF(B15='Table Lists'!$O$5,'Table Lists'!$P$5, IF(B15='Table Lists'!$O$6, 'Table Lists'!$P$6, IF(B15='Table Lists'!$O$7,'Table Lists'!$P$7,IF(B15='Table Lists'!$O$8,'Table Lists'!$P$8,IF(B15='Table Lists'!$O$9,'Table Lists'!$P$9,IF(B15='Table Lists'!$O$10,'Table Lists'!$P$10,IF(B15='Table Lists'!$O$11,'Table Lists'!$P$11,IF(B15='Table Lists'!$O$12,'Table Lists'!$P$12, IF(B15='Table Lists'!$O$13, 'Table Lists'!$P$13, IF(B15='Table Lists'!$O$14, 'Table Lists'!$P$14, IF(B15='Table Lists'!$O$15, 'Table Lists'!$P$15, IF(B15='Table Lists'!$O$16, 'Table Lists'!$P$16, IF(B15='Table Lists'!$O$17, 'Table Lists'!$P$17, IF(B15='Table Lists'!$O$18, 'Table Lists'!$P$18, IF(B15='Table Lists'!$O$19, 'Table Lists'!$P$19, IF(B15='Table Lists'!$O$20, 'Table Lists'!$P$20, IF(B15='Table Lists'!$O$21, 'Table Lists'!$P$21, IF(B15='Table Lists'!$O$22, 'Table Lists'!$P$22, IF(B15='Table Lists'!$O$23, 'Table Lists'!$P$23, IF(B15='Table Lists'!$O$24, 'Table Lists'!$P$24))))))))))))))))))))))))</f>
        <v xml:space="preserve"> </v>
      </c>
      <c r="I15" s="31" t="str">
        <f>IF(B15='Table Lists'!$B$2, " ", IF($J$1-G15&gt;20,15%,0%))</f>
        <v xml:space="preserve"> </v>
      </c>
      <c r="J15" s="30" t="str">
        <f>IF(B15='Table Lists'!$B$2, " ", H15-(H15*I15))</f>
        <v xml:space="preserve"> </v>
      </c>
    </row>
    <row r="16" spans="1:10" ht="19.5" customHeight="1" x14ac:dyDescent="0.25">
      <c r="A16" s="88"/>
      <c r="B16" s="88"/>
      <c r="C16" s="88"/>
      <c r="D16" s="88"/>
      <c r="E16" s="88"/>
      <c r="F16" s="88"/>
      <c r="G16" s="88"/>
      <c r="H16" s="30" t="str">
        <f>IF(B16='Table Lists'!$B$2," ",IF(B16='Table Lists'!$O$3,'Table Lists'!$P$3,IF(B16='Table Lists'!$O$4,'Table Lists'!$P$4,IF(B16='Table Lists'!$O$5,'Table Lists'!$P$5,IF(B16='Table Lists'!$O$5,'Table Lists'!$P$5, IF(B16='Table Lists'!$O$6, 'Table Lists'!$P$6, IF(B16='Table Lists'!$O$7,'Table Lists'!$P$7,IF(B16='Table Lists'!$O$8,'Table Lists'!$P$8,IF(B16='Table Lists'!$O$9,'Table Lists'!$P$9,IF(B16='Table Lists'!$O$10,'Table Lists'!$P$10,IF(B16='Table Lists'!$O$11,'Table Lists'!$P$11,IF(B16='Table Lists'!$O$12,'Table Lists'!$P$12, IF(B16='Table Lists'!$O$13, 'Table Lists'!$P$13, IF(B16='Table Lists'!$O$14, 'Table Lists'!$P$14, IF(B16='Table Lists'!$O$15, 'Table Lists'!$P$15, IF(B16='Table Lists'!$O$16, 'Table Lists'!$P$16, IF(B16='Table Lists'!$O$17, 'Table Lists'!$P$17, IF(B16='Table Lists'!$O$18, 'Table Lists'!$P$18, IF(B16='Table Lists'!$O$19, 'Table Lists'!$P$19, IF(B16='Table Lists'!$O$20, 'Table Lists'!$P$20, IF(B16='Table Lists'!$O$21, 'Table Lists'!$P$21, IF(B16='Table Lists'!$O$22, 'Table Lists'!$P$22, IF(B16='Table Lists'!$O$23, 'Table Lists'!$P$23, IF(B16='Table Lists'!$O$24, 'Table Lists'!$P$24))))))))))))))))))))))))</f>
        <v xml:space="preserve"> </v>
      </c>
      <c r="I16" s="31" t="str">
        <f>IF(B16='Table Lists'!$B$2, " ", IF($J$1-G16&gt;20,15%,0%))</f>
        <v xml:space="preserve"> </v>
      </c>
      <c r="J16" s="30" t="str">
        <f>IF(B16='Table Lists'!$B$2, " ", H16-(H16*I16))</f>
        <v xml:space="preserve"> </v>
      </c>
    </row>
    <row r="17" spans="1:10" ht="19.5" customHeight="1" x14ac:dyDescent="0.25">
      <c r="A17" s="88"/>
      <c r="B17" s="88"/>
      <c r="C17" s="88"/>
      <c r="D17" s="88"/>
      <c r="E17" s="88"/>
      <c r="F17" s="88"/>
      <c r="G17" s="88"/>
      <c r="H17" s="30" t="str">
        <f>IF(B17='Table Lists'!$B$2," ",IF(B17='Table Lists'!$O$3,'Table Lists'!$P$3,IF(B17='Table Lists'!$O$4,'Table Lists'!$P$4,IF(B17='Table Lists'!$O$5,'Table Lists'!$P$5,IF(B17='Table Lists'!$O$5,'Table Lists'!$P$5, IF(B17='Table Lists'!$O$6, 'Table Lists'!$P$6, IF(B17='Table Lists'!$O$7,'Table Lists'!$P$7,IF(B17='Table Lists'!$O$8,'Table Lists'!$P$8,IF(B17='Table Lists'!$O$9,'Table Lists'!$P$9,IF(B17='Table Lists'!$O$10,'Table Lists'!$P$10,IF(B17='Table Lists'!$O$11,'Table Lists'!$P$11,IF(B17='Table Lists'!$O$12,'Table Lists'!$P$12, IF(B17='Table Lists'!$O$13, 'Table Lists'!$P$13, IF(B17='Table Lists'!$O$14, 'Table Lists'!$P$14, IF(B17='Table Lists'!$O$15, 'Table Lists'!$P$15, IF(B17='Table Lists'!$O$16, 'Table Lists'!$P$16, IF(B17='Table Lists'!$O$17, 'Table Lists'!$P$17, IF(B17='Table Lists'!$O$18, 'Table Lists'!$P$18, IF(B17='Table Lists'!$O$19, 'Table Lists'!$P$19, IF(B17='Table Lists'!$O$20, 'Table Lists'!$P$20, IF(B17='Table Lists'!$O$21, 'Table Lists'!$P$21, IF(B17='Table Lists'!$O$22, 'Table Lists'!$P$22, IF(B17='Table Lists'!$O$23, 'Table Lists'!$P$23, IF(B17='Table Lists'!$O$24, 'Table Lists'!$P$24))))))))))))))))))))))))</f>
        <v xml:space="preserve"> </v>
      </c>
      <c r="I17" s="31" t="str">
        <f>IF(B17='Table Lists'!$B$2, " ", IF($J$1-G17&gt;20,15%,0%))</f>
        <v xml:space="preserve"> </v>
      </c>
      <c r="J17" s="30" t="str">
        <f>IF(B17='Table Lists'!$B$2, " ", H17-(H17*I17))</f>
        <v xml:space="preserve"> </v>
      </c>
    </row>
    <row r="18" spans="1:10" ht="19.5" customHeight="1" x14ac:dyDescent="0.25">
      <c r="A18" s="88"/>
      <c r="B18" s="88"/>
      <c r="C18" s="88"/>
      <c r="D18" s="88"/>
      <c r="E18" s="88"/>
      <c r="F18" s="88"/>
      <c r="G18" s="88"/>
      <c r="H18" s="30" t="str">
        <f>IF(B18='Table Lists'!$B$2," ",IF(B18='Table Lists'!$O$3,'Table Lists'!$P$3,IF(B18='Table Lists'!$O$4,'Table Lists'!$P$4,IF(B18='Table Lists'!$O$5,'Table Lists'!$P$5,IF(B18='Table Lists'!$O$5,'Table Lists'!$P$5, IF(B18='Table Lists'!$O$6, 'Table Lists'!$P$6, IF(B18='Table Lists'!$O$7,'Table Lists'!$P$7,IF(B18='Table Lists'!$O$8,'Table Lists'!$P$8,IF(B18='Table Lists'!$O$9,'Table Lists'!$P$9,IF(B18='Table Lists'!$O$10,'Table Lists'!$P$10,IF(B18='Table Lists'!$O$11,'Table Lists'!$P$11,IF(B18='Table Lists'!$O$12,'Table Lists'!$P$12, IF(B18='Table Lists'!$O$13, 'Table Lists'!$P$13, IF(B18='Table Lists'!$O$14, 'Table Lists'!$P$14, IF(B18='Table Lists'!$O$15, 'Table Lists'!$P$15, IF(B18='Table Lists'!$O$16, 'Table Lists'!$P$16, IF(B18='Table Lists'!$O$17, 'Table Lists'!$P$17, IF(B18='Table Lists'!$O$18, 'Table Lists'!$P$18, IF(B18='Table Lists'!$O$19, 'Table Lists'!$P$19, IF(B18='Table Lists'!$O$20, 'Table Lists'!$P$20, IF(B18='Table Lists'!$O$21, 'Table Lists'!$P$21, IF(B18='Table Lists'!$O$22, 'Table Lists'!$P$22, IF(B18='Table Lists'!$O$23, 'Table Lists'!$P$23, IF(B18='Table Lists'!$O$24, 'Table Lists'!$P$24))))))))))))))))))))))))</f>
        <v xml:space="preserve"> </v>
      </c>
      <c r="I18" s="31" t="str">
        <f>IF(B18='Table Lists'!$B$2, " ", IF($J$1-G18&gt;20,15%,0%))</f>
        <v xml:space="preserve"> </v>
      </c>
      <c r="J18" s="30" t="str">
        <f>IF(B18='Table Lists'!$B$2, " ", H18-(H18*I18))</f>
        <v xml:space="preserve"> </v>
      </c>
    </row>
    <row r="19" spans="1:10" ht="19.5" customHeight="1" x14ac:dyDescent="0.25">
      <c r="A19" s="88"/>
      <c r="B19" s="88"/>
      <c r="C19" s="88"/>
      <c r="D19" s="88"/>
      <c r="E19" s="88"/>
      <c r="F19" s="88"/>
      <c r="G19" s="88"/>
      <c r="H19" s="30" t="str">
        <f>IF(B19='Table Lists'!$B$2," ",IF(B19='Table Lists'!$O$3,'Table Lists'!$P$3,IF(B19='Table Lists'!$O$4,'Table Lists'!$P$4,IF(B19='Table Lists'!$O$5,'Table Lists'!$P$5,IF(B19='Table Lists'!$O$5,'Table Lists'!$P$5, IF(B19='Table Lists'!$O$6, 'Table Lists'!$P$6, IF(B19='Table Lists'!$O$7,'Table Lists'!$P$7,IF(B19='Table Lists'!$O$8,'Table Lists'!$P$8,IF(B19='Table Lists'!$O$9,'Table Lists'!$P$9,IF(B19='Table Lists'!$O$10,'Table Lists'!$P$10,IF(B19='Table Lists'!$O$11,'Table Lists'!$P$11,IF(B19='Table Lists'!$O$12,'Table Lists'!$P$12, IF(B19='Table Lists'!$O$13, 'Table Lists'!$P$13, IF(B19='Table Lists'!$O$14, 'Table Lists'!$P$14, IF(B19='Table Lists'!$O$15, 'Table Lists'!$P$15, IF(B19='Table Lists'!$O$16, 'Table Lists'!$P$16, IF(B19='Table Lists'!$O$17, 'Table Lists'!$P$17, IF(B19='Table Lists'!$O$18, 'Table Lists'!$P$18, IF(B19='Table Lists'!$O$19, 'Table Lists'!$P$19, IF(B19='Table Lists'!$O$20, 'Table Lists'!$P$20, IF(B19='Table Lists'!$O$21, 'Table Lists'!$P$21, IF(B19='Table Lists'!$O$22, 'Table Lists'!$P$22, IF(B19='Table Lists'!$O$23, 'Table Lists'!$P$23, IF(B19='Table Lists'!$O$24, 'Table Lists'!$P$24))))))))))))))))))))))))</f>
        <v xml:space="preserve"> </v>
      </c>
      <c r="I19" s="31" t="str">
        <f>IF(B19='Table Lists'!$B$2, " ", IF($J$1-G19&gt;20,15%,0%))</f>
        <v xml:space="preserve"> </v>
      </c>
      <c r="J19" s="30" t="str">
        <f>IF(B19='Table Lists'!$B$2, " ", H19-(H19*I19))</f>
        <v xml:space="preserve"> </v>
      </c>
    </row>
    <row r="20" spans="1:10" ht="19.5" customHeight="1" x14ac:dyDescent="0.25">
      <c r="A20" s="88"/>
      <c r="B20" s="88"/>
      <c r="C20" s="88"/>
      <c r="D20" s="88"/>
      <c r="E20" s="88"/>
      <c r="F20" s="88"/>
      <c r="G20" s="88"/>
      <c r="H20" s="30" t="str">
        <f>IF(B20='Table Lists'!$B$2," ",IF(B20='Table Lists'!$O$3,'Table Lists'!$P$3,IF(B20='Table Lists'!$O$4,'Table Lists'!$P$4,IF(B20='Table Lists'!$O$5,'Table Lists'!$P$5,IF(B20='Table Lists'!$O$5,'Table Lists'!$P$5, IF(B20='Table Lists'!$O$6, 'Table Lists'!$P$6, IF(B20='Table Lists'!$O$7,'Table Lists'!$P$7,IF(B20='Table Lists'!$O$8,'Table Lists'!$P$8,IF(B20='Table Lists'!$O$9,'Table Lists'!$P$9,IF(B20='Table Lists'!$O$10,'Table Lists'!$P$10,IF(B20='Table Lists'!$O$11,'Table Lists'!$P$11,IF(B20='Table Lists'!$O$12,'Table Lists'!$P$12, IF(B20='Table Lists'!$O$13, 'Table Lists'!$P$13, IF(B20='Table Lists'!$O$14, 'Table Lists'!$P$14, IF(B20='Table Lists'!$O$15, 'Table Lists'!$P$15, IF(B20='Table Lists'!$O$16, 'Table Lists'!$P$16, IF(B20='Table Lists'!$O$17, 'Table Lists'!$P$17, IF(B20='Table Lists'!$O$18, 'Table Lists'!$P$18, IF(B20='Table Lists'!$O$19, 'Table Lists'!$P$19, IF(B20='Table Lists'!$O$20, 'Table Lists'!$P$20, IF(B20='Table Lists'!$O$21, 'Table Lists'!$P$21, IF(B20='Table Lists'!$O$22, 'Table Lists'!$P$22, IF(B20='Table Lists'!$O$23, 'Table Lists'!$P$23, IF(B20='Table Lists'!$O$24, 'Table Lists'!$P$24))))))))))))))))))))))))</f>
        <v xml:space="preserve"> </v>
      </c>
      <c r="I20" s="31" t="str">
        <f>IF(B20='Table Lists'!$B$2, " ", IF($J$1-G20&gt;20,15%,0%))</f>
        <v xml:space="preserve"> </v>
      </c>
      <c r="J20" s="30" t="str">
        <f>IF(B20='Table Lists'!$B$2, " ", H20-(H20*I20))</f>
        <v xml:space="preserve"> </v>
      </c>
    </row>
    <row r="21" spans="1:10" ht="19.5" customHeight="1" x14ac:dyDescent="0.25">
      <c r="A21" s="88"/>
      <c r="B21" s="88"/>
      <c r="C21" s="88"/>
      <c r="D21" s="88"/>
      <c r="E21" s="88"/>
      <c r="F21" s="88"/>
      <c r="G21" s="88"/>
      <c r="H21" s="30" t="str">
        <f>IF(B21='Table Lists'!$B$2," ",IF(B21='Table Lists'!$O$3,'Table Lists'!$P$3,IF(B21='Table Lists'!$O$4,'Table Lists'!$P$4,IF(B21='Table Lists'!$O$5,'Table Lists'!$P$5,IF(B21='Table Lists'!$O$5,'Table Lists'!$P$5, IF(B21='Table Lists'!$O$6, 'Table Lists'!$P$6, IF(B21='Table Lists'!$O$7,'Table Lists'!$P$7,IF(B21='Table Lists'!$O$8,'Table Lists'!$P$8,IF(B21='Table Lists'!$O$9,'Table Lists'!$P$9,IF(B21='Table Lists'!$O$10,'Table Lists'!$P$10,IF(B21='Table Lists'!$O$11,'Table Lists'!$P$11,IF(B21='Table Lists'!$O$12,'Table Lists'!$P$12, IF(B21='Table Lists'!$O$13, 'Table Lists'!$P$13, IF(B21='Table Lists'!$O$14, 'Table Lists'!$P$14, IF(B21='Table Lists'!$O$15, 'Table Lists'!$P$15, IF(B21='Table Lists'!$O$16, 'Table Lists'!$P$16, IF(B21='Table Lists'!$O$17, 'Table Lists'!$P$17, IF(B21='Table Lists'!$O$18, 'Table Lists'!$P$18, IF(B21='Table Lists'!$O$19, 'Table Lists'!$P$19, IF(B21='Table Lists'!$O$20, 'Table Lists'!$P$20, IF(B21='Table Lists'!$O$21, 'Table Lists'!$P$21, IF(B21='Table Lists'!$O$22, 'Table Lists'!$P$22, IF(B21='Table Lists'!$O$23, 'Table Lists'!$P$23, IF(B21='Table Lists'!$O$24, 'Table Lists'!$P$24))))))))))))))))))))))))</f>
        <v xml:space="preserve"> </v>
      </c>
      <c r="I21" s="31" t="str">
        <f>IF(B21='Table Lists'!$B$2, " ", IF($J$1-G21&gt;20,15%,0%))</f>
        <v xml:space="preserve"> </v>
      </c>
      <c r="J21" s="30" t="str">
        <f>IF(B21='Table Lists'!$B$2, " ", H21-(H21*I21))</f>
        <v xml:space="preserve"> </v>
      </c>
    </row>
    <row r="22" spans="1:10" ht="19.5" customHeight="1" x14ac:dyDescent="0.25">
      <c r="A22" s="88"/>
      <c r="B22" s="88"/>
      <c r="C22" s="88"/>
      <c r="D22" s="88"/>
      <c r="E22" s="88"/>
      <c r="F22" s="88"/>
      <c r="G22" s="88"/>
      <c r="H22" s="30" t="str">
        <f>IF(B22='Table Lists'!$B$2," ",IF(B22='Table Lists'!$O$3,'Table Lists'!$P$3,IF(B22='Table Lists'!$O$4,'Table Lists'!$P$4,IF(B22='Table Lists'!$O$5,'Table Lists'!$P$5,IF(B22='Table Lists'!$O$5,'Table Lists'!$P$5, IF(B22='Table Lists'!$O$6, 'Table Lists'!$P$6, IF(B22='Table Lists'!$O$7,'Table Lists'!$P$7,IF(B22='Table Lists'!$O$8,'Table Lists'!$P$8,IF(B22='Table Lists'!$O$9,'Table Lists'!$P$9,IF(B22='Table Lists'!$O$10,'Table Lists'!$P$10,IF(B22='Table Lists'!$O$11,'Table Lists'!$P$11,IF(B22='Table Lists'!$O$12,'Table Lists'!$P$12, IF(B22='Table Lists'!$O$13, 'Table Lists'!$P$13, IF(B22='Table Lists'!$O$14, 'Table Lists'!$P$14, IF(B22='Table Lists'!$O$15, 'Table Lists'!$P$15, IF(B22='Table Lists'!$O$16, 'Table Lists'!$P$16, IF(B22='Table Lists'!$O$17, 'Table Lists'!$P$17, IF(B22='Table Lists'!$O$18, 'Table Lists'!$P$18, IF(B22='Table Lists'!$O$19, 'Table Lists'!$P$19, IF(B22='Table Lists'!$O$20, 'Table Lists'!$P$20, IF(B22='Table Lists'!$O$21, 'Table Lists'!$P$21, IF(B22='Table Lists'!$O$22, 'Table Lists'!$P$22, IF(B22='Table Lists'!$O$23, 'Table Lists'!$P$23, IF(B22='Table Lists'!$O$24, 'Table Lists'!$P$24))))))))))))))))))))))))</f>
        <v xml:space="preserve"> </v>
      </c>
      <c r="I22" s="31" t="str">
        <f>IF(B22='Table Lists'!$B$2, " ", IF($J$1-G22&gt;20,15%,0%))</f>
        <v xml:space="preserve"> </v>
      </c>
      <c r="J22" s="30" t="str">
        <f>IF(B22='Table Lists'!$B$2, " ", H22-(H22*I22))</f>
        <v xml:space="preserve"> </v>
      </c>
    </row>
    <row r="23" spans="1:10" ht="19.5" customHeight="1" x14ac:dyDescent="0.25"/>
    <row r="24" spans="1:10" ht="19.5" customHeight="1" x14ac:dyDescent="0.25"/>
    <row r="25" spans="1:10" ht="19.5" customHeight="1" x14ac:dyDescent="0.25"/>
    <row r="26" spans="1:10" ht="19.5" customHeight="1" x14ac:dyDescent="0.25"/>
    <row r="27" spans="1:10" ht="19.5" customHeight="1" x14ac:dyDescent="0.25"/>
    <row r="28" spans="1:10" ht="19.5" customHeight="1" x14ac:dyDescent="0.25"/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spans="1:10" ht="19.5" customHeight="1" x14ac:dyDescent="0.25"/>
    <row r="82" spans="1:10" ht="19.5" customHeight="1" x14ac:dyDescent="0.25"/>
    <row r="83" spans="1:10" ht="19.5" customHeight="1" x14ac:dyDescent="0.25">
      <c r="A83" s="17"/>
      <c r="B83" s="17"/>
      <c r="C83" s="17"/>
      <c r="D83" s="17"/>
      <c r="E83" s="17"/>
      <c r="F83" s="17"/>
      <c r="G83" s="17"/>
      <c r="H83" s="60"/>
      <c r="I83" s="61"/>
      <c r="J83" s="60"/>
    </row>
    <row r="84" spans="1:10" ht="19.5" customHeight="1" x14ac:dyDescent="0.25">
      <c r="A84" s="17"/>
      <c r="B84" s="17"/>
      <c r="C84" s="17"/>
      <c r="D84" s="17"/>
      <c r="E84" s="17"/>
      <c r="F84" s="17"/>
      <c r="G84" s="17"/>
      <c r="H84" s="60"/>
      <c r="I84" s="61"/>
      <c r="J84" s="60"/>
    </row>
    <row r="85" spans="1:10" ht="19.5" customHeight="1" x14ac:dyDescent="0.25">
      <c r="A85" s="17"/>
      <c r="B85" s="17"/>
      <c r="C85" s="17"/>
      <c r="D85" s="17"/>
      <c r="E85" s="17"/>
      <c r="F85" s="17"/>
      <c r="G85" s="17"/>
      <c r="H85" s="60"/>
      <c r="I85" s="61"/>
      <c r="J85" s="60"/>
    </row>
    <row r="86" spans="1:10" ht="19.5" customHeight="1" x14ac:dyDescent="0.25">
      <c r="A86" s="17"/>
      <c r="B86" s="17"/>
      <c r="C86" s="17"/>
      <c r="D86" s="17"/>
      <c r="E86" s="17"/>
      <c r="F86" s="17"/>
      <c r="G86" s="17"/>
      <c r="H86" s="60"/>
      <c r="I86" s="61"/>
      <c r="J86" s="60"/>
    </row>
    <row r="87" spans="1:10" ht="19.5" customHeight="1" x14ac:dyDescent="0.25">
      <c r="A87" s="17"/>
      <c r="B87" s="17"/>
      <c r="C87" s="17"/>
      <c r="D87" s="17"/>
      <c r="E87" s="17"/>
      <c r="F87" s="17"/>
      <c r="G87" s="17"/>
      <c r="H87" s="60"/>
      <c r="I87" s="61"/>
      <c r="J87" s="60"/>
    </row>
    <row r="88" spans="1:10" ht="19.5" customHeight="1" x14ac:dyDescent="0.25">
      <c r="A88" s="17"/>
      <c r="B88" s="17"/>
      <c r="C88" s="17"/>
      <c r="D88" s="17"/>
      <c r="E88" s="17"/>
      <c r="F88" s="17"/>
      <c r="G88" s="17"/>
      <c r="H88" s="60"/>
      <c r="I88" s="61"/>
      <c r="J88" s="60"/>
    </row>
    <row r="89" spans="1:10" ht="19.5" customHeight="1" x14ac:dyDescent="0.25">
      <c r="A89" s="17"/>
      <c r="B89" s="17"/>
      <c r="C89" s="17"/>
      <c r="D89" s="17"/>
      <c r="E89" s="17"/>
      <c r="F89" s="17"/>
      <c r="G89" s="17"/>
      <c r="H89" s="60"/>
      <c r="I89" s="61"/>
      <c r="J89" s="60"/>
    </row>
    <row r="90" spans="1:10" ht="19.5" customHeight="1" x14ac:dyDescent="0.25">
      <c r="A90" s="17"/>
      <c r="B90" s="17"/>
      <c r="C90" s="17"/>
      <c r="D90" s="17"/>
      <c r="E90" s="17"/>
      <c r="F90" s="17"/>
      <c r="G90" s="17"/>
      <c r="H90" s="60"/>
      <c r="I90" s="61"/>
      <c r="J90" s="60"/>
    </row>
    <row r="91" spans="1:10" ht="19.5" customHeight="1" x14ac:dyDescent="0.25">
      <c r="A91" s="17"/>
      <c r="B91" s="17"/>
      <c r="C91" s="17"/>
      <c r="D91" s="17"/>
      <c r="E91" s="17"/>
      <c r="F91" s="17"/>
      <c r="G91" s="17"/>
      <c r="H91" s="60"/>
      <c r="I91" s="61"/>
      <c r="J91" s="60"/>
    </row>
    <row r="92" spans="1:10" ht="19.5" customHeight="1" x14ac:dyDescent="0.25">
      <c r="A92" s="17"/>
      <c r="B92" s="17"/>
      <c r="C92" s="17"/>
      <c r="D92" s="17"/>
      <c r="E92" s="17"/>
      <c r="F92" s="17"/>
      <c r="G92" s="17"/>
      <c r="H92" s="60"/>
      <c r="I92" s="61"/>
      <c r="J92" s="60"/>
    </row>
    <row r="93" spans="1:10" ht="19.5" customHeight="1" x14ac:dyDescent="0.25">
      <c r="A93" s="17"/>
      <c r="B93" s="17"/>
      <c r="C93" s="17"/>
      <c r="D93" s="17"/>
      <c r="E93" s="17"/>
      <c r="F93" s="17"/>
      <c r="G93" s="17"/>
      <c r="H93" s="60"/>
      <c r="I93" s="61"/>
      <c r="J93" s="60"/>
    </row>
    <row r="94" spans="1:10" ht="19.5" customHeight="1" x14ac:dyDescent="0.25">
      <c r="A94" s="17"/>
      <c r="B94" s="17"/>
      <c r="C94" s="17"/>
      <c r="D94" s="17"/>
      <c r="E94" s="17"/>
      <c r="F94" s="17"/>
      <c r="G94" s="17"/>
      <c r="H94" s="60"/>
      <c r="I94" s="61"/>
      <c r="J94" s="60"/>
    </row>
    <row r="95" spans="1:10" ht="19.5" customHeight="1" x14ac:dyDescent="0.25">
      <c r="A95" s="17"/>
      <c r="B95" s="17"/>
      <c r="C95" s="17"/>
      <c r="D95" s="17"/>
      <c r="E95" s="17"/>
      <c r="F95" s="17"/>
      <c r="G95" s="17"/>
      <c r="H95" s="60"/>
      <c r="I95" s="61"/>
      <c r="J95" s="60"/>
    </row>
    <row r="96" spans="1:10" ht="19.5" customHeight="1" x14ac:dyDescent="0.25">
      <c r="A96" s="17"/>
      <c r="B96" s="17"/>
      <c r="C96" s="17"/>
      <c r="D96" s="17"/>
      <c r="E96" s="17"/>
      <c r="F96" s="17"/>
      <c r="G96" s="17"/>
      <c r="H96" s="60"/>
      <c r="I96" s="61"/>
      <c r="J96" s="60"/>
    </row>
    <row r="97" spans="1:10" ht="19.5" customHeight="1" x14ac:dyDescent="0.25">
      <c r="A97" s="17"/>
      <c r="B97" s="17"/>
      <c r="C97" s="17"/>
      <c r="D97" s="17"/>
      <c r="E97" s="17"/>
      <c r="F97" s="17"/>
      <c r="G97" s="17"/>
      <c r="H97" s="60"/>
      <c r="I97" s="61"/>
      <c r="J97" s="60"/>
    </row>
    <row r="98" spans="1:10" ht="19.5" customHeight="1" x14ac:dyDescent="0.25">
      <c r="A98" s="17"/>
      <c r="B98" s="17"/>
      <c r="C98" s="17"/>
      <c r="D98" s="17"/>
      <c r="E98" s="17"/>
      <c r="F98" s="17"/>
      <c r="G98" s="17"/>
      <c r="H98" s="60"/>
      <c r="I98" s="61"/>
      <c r="J98" s="60"/>
    </row>
    <row r="99" spans="1:10" ht="19.5" customHeight="1" x14ac:dyDescent="0.25">
      <c r="A99" s="17"/>
      <c r="B99" s="17"/>
      <c r="C99" s="17"/>
      <c r="D99" s="17"/>
      <c r="E99" s="17"/>
      <c r="F99" s="17"/>
      <c r="G99" s="17"/>
      <c r="H99" s="60"/>
      <c r="I99" s="61"/>
      <c r="J99" s="60"/>
    </row>
    <row r="100" spans="1:10" ht="19.5" customHeight="1" x14ac:dyDescent="0.25">
      <c r="A100" s="17"/>
      <c r="B100" s="17"/>
      <c r="C100" s="17"/>
      <c r="D100" s="17"/>
      <c r="E100" s="17"/>
      <c r="F100" s="17"/>
      <c r="G100" s="17"/>
      <c r="H100" s="60"/>
      <c r="I100" s="61"/>
      <c r="J100" s="60"/>
    </row>
  </sheetData>
  <sheetProtection algorithmName="SHA-512" hashValue="mVPKBXgr5Il5mZRIkwSedfGIlIlYNFX1hRMeA6t8o9ul9i9TQhe9Z8ev8iyPIBVkv+tChOx1fts76CGblCogJA==" saltValue="fAxKJx5GrD7DWW9XcHB8qw==" spinCount="100000" sheet="1" objects="1" scenarios="1"/>
  <mergeCells count="3">
    <mergeCell ref="A1:B1"/>
    <mergeCell ref="C1:E1"/>
    <mergeCell ref="F1:G1"/>
  </mergeCells>
  <conditionalFormatting sqref="A1:A22 A83:A100">
    <cfRule type="containsText" dxfId="11" priority="1" operator="containsText" text="change">
      <formula>NOT(ISERROR(SEARCH(("change"),(A1))))</formula>
    </cfRule>
  </conditionalFormatting>
  <conditionalFormatting sqref="A1:A22 A83:A100">
    <cfRule type="containsText" dxfId="10" priority="2" operator="containsText" text="delete">
      <formula>NOT(ISERROR(SEARCH(("delete"),(A1))))</formula>
    </cfRule>
  </conditionalFormatting>
  <conditionalFormatting sqref="A1:A22 A83:A100">
    <cfRule type="containsText" dxfId="9" priority="3" operator="containsText" text="add">
      <formula>NOT(ISERROR(SEARCH(("add"),(A1))))</formula>
    </cfRule>
  </conditionalFormatting>
  <conditionalFormatting sqref="A3:G22">
    <cfRule type="expression" dxfId="8" priority="4">
      <formula>MOD(ROW(),2)=1</formula>
    </cfRule>
  </conditionalFormatting>
  <printOptions horizontalCentered="1"/>
  <pageMargins left="0.7" right="0.7" top="1.5" bottom="0.75" header="0" footer="0"/>
  <pageSetup orientation="landscape" r:id="rId1"/>
  <headerFooter>
    <oddHeader>&amp;L &amp;CArizona Department of Forestry and Fire Management General Provisions Appendix E: Equipment List Logistics Equipment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Lists'!$O$2:$O$24</xm:f>
          </x14:formula1>
          <xm:sqref>B3:B22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style="75" customWidth="1"/>
    <col min="2" max="2" width="26.28515625" style="75" customWidth="1"/>
    <col min="3" max="3" width="7.5703125" style="75" customWidth="1"/>
    <col min="4" max="4" width="8.85546875" style="75" customWidth="1"/>
    <col min="5" max="5" width="25.7109375" style="75" customWidth="1"/>
    <col min="6" max="6" width="8.85546875" style="75" customWidth="1"/>
    <col min="7" max="7" width="5.140625" style="75" customWidth="1"/>
    <col min="8" max="30" width="8.85546875" style="75" customWidth="1"/>
    <col min="31" max="16384" width="14.42578125" style="75"/>
  </cols>
  <sheetData>
    <row r="1" spans="1:10" ht="19.5" customHeight="1" thickBot="1" x14ac:dyDescent="0.3">
      <c r="A1" s="160" t="s">
        <v>2</v>
      </c>
      <c r="B1" s="161"/>
      <c r="C1" s="168">
        <f>'Cover Page'!C3:F3</f>
        <v>0</v>
      </c>
      <c r="D1" s="162"/>
      <c r="E1" s="161"/>
      <c r="F1" s="160" t="s">
        <v>53</v>
      </c>
      <c r="G1" s="161"/>
      <c r="H1" s="62">
        <v>2020</v>
      </c>
      <c r="I1" s="54" t="s">
        <v>32</v>
      </c>
      <c r="J1" s="55">
        <v>2022</v>
      </c>
    </row>
    <row r="2" spans="1:10" ht="39.75" customHeight="1" thickBot="1" x14ac:dyDescent="0.3">
      <c r="A2" s="56" t="s">
        <v>33</v>
      </c>
      <c r="B2" s="57" t="s">
        <v>34</v>
      </c>
      <c r="C2" s="57" t="s">
        <v>35</v>
      </c>
      <c r="D2" s="57" t="s">
        <v>36</v>
      </c>
      <c r="E2" s="57" t="s">
        <v>63</v>
      </c>
      <c r="F2" s="57" t="s">
        <v>38</v>
      </c>
      <c r="G2" s="63" t="s">
        <v>39</v>
      </c>
      <c r="H2" s="52" t="s">
        <v>61</v>
      </c>
      <c r="I2" s="64" t="s">
        <v>43</v>
      </c>
      <c r="J2" s="52" t="s">
        <v>45</v>
      </c>
    </row>
    <row r="3" spans="1:10" ht="19.5" customHeight="1" x14ac:dyDescent="0.25">
      <c r="A3" s="88"/>
      <c r="B3" s="88"/>
      <c r="C3" s="88"/>
      <c r="D3" s="88"/>
      <c r="E3" s="88"/>
      <c r="F3" s="88"/>
      <c r="G3" s="88"/>
      <c r="H3" s="30" t="str">
        <f>IF(B3='Table Lists'!$B$2," ",IF(B3='Table Lists'!$Q$3,'Table Lists'!$R$3,IF(B3='Table Lists'!$Q$4,'Table Lists'!$R$4,IF(B3='Table Lists'!$Q$5,'Table Lists'!$R$5,IF(B3='Table Lists'!$Q$5,'Table Lists'!$R$5, IF(B3='Table Lists'!$Q$6, 'Table Lists'!$R$6, IF(B3='Table Lists'!$Q$7,'Table Lists'!$R$7,IF(B3='Table Lists'!$Q$8,'Table Lists'!$R$8,IF(B3='Table Lists'!$Q$9,'Table Lists'!$R$9,IF(B3='Table Lists'!$Q$10,'Table Lists'!$R$10,IF(B3='Table Lists'!$Q$11,'Table Lists'!$R$11,IF(B3='Table Lists'!$Q$12,'Table Lists'!$R$12, IF(B3='Table Lists'!$Q$13, 'Table Lists'!$R$13, IF(B3='Table Lists'!$Q$14, 'Table Lists'!$R$14, IF(B3='Table Lists'!$Q$15, 'Table Lists'!$R$15, IF(B3='Table Lists'!$Q$16, 'Table Lists'!$R$16, ))))))))))))))))</f>
        <v xml:space="preserve"> </v>
      </c>
      <c r="I3" s="31" t="str">
        <f>IF(B3='Table Lists'!$B$2, " ", IF($J$1-G3&gt;20,15%,0%))</f>
        <v xml:space="preserve"> </v>
      </c>
      <c r="J3" s="30" t="str">
        <f>IF(B3='Table Lists'!$B$2, " ", H3-(H3*I3))</f>
        <v xml:space="preserve"> </v>
      </c>
    </row>
    <row r="4" spans="1:10" ht="19.5" customHeight="1" x14ac:dyDescent="0.25">
      <c r="A4" s="88"/>
      <c r="B4" s="88"/>
      <c r="C4" s="88"/>
      <c r="D4" s="88"/>
      <c r="E4" s="88"/>
      <c r="F4" s="88"/>
      <c r="G4" s="88"/>
      <c r="H4" s="30" t="str">
        <f>IF(B4='Table Lists'!$B$2," ",IF(B4='Table Lists'!$Q$3,'Table Lists'!$R$3,IF(B4='Table Lists'!$Q$4,'Table Lists'!$R$4,IF(B4='Table Lists'!$Q$5,'Table Lists'!$R$5,IF(B4='Table Lists'!$Q$5,'Table Lists'!$R$5, IF(B4='Table Lists'!$Q$6, 'Table Lists'!$R$6, IF(B4='Table Lists'!$Q$7,'Table Lists'!$R$7,IF(B4='Table Lists'!$Q$8,'Table Lists'!$R$8,IF(B4='Table Lists'!$Q$9,'Table Lists'!$R$9,IF(B4='Table Lists'!$Q$10,'Table Lists'!$R$10,IF(B4='Table Lists'!$Q$11,'Table Lists'!$R$11,IF(B4='Table Lists'!$Q$12,'Table Lists'!$R$12, IF(B4='Table Lists'!$Q$13, 'Table Lists'!$R$13, IF(B4='Table Lists'!$Q$14, 'Table Lists'!$R$14, IF(B4='Table Lists'!$Q$15, 'Table Lists'!$R$15, IF(B4='Table Lists'!$Q$16, 'Table Lists'!$R$16, ))))))))))))))))</f>
        <v xml:space="preserve"> </v>
      </c>
      <c r="I4" s="31" t="str">
        <f>IF(B4='Table Lists'!$B$2, " ", IF($J$1-G4&gt;20,15%,0%))</f>
        <v xml:space="preserve"> </v>
      </c>
      <c r="J4" s="30" t="str">
        <f>IF(B4='Table Lists'!$B$2, " ", H4-(H4*I4))</f>
        <v xml:space="preserve"> </v>
      </c>
    </row>
    <row r="5" spans="1:10" ht="19.5" customHeight="1" x14ac:dyDescent="0.25">
      <c r="A5" s="88"/>
      <c r="B5" s="88"/>
      <c r="C5" s="88"/>
      <c r="D5" s="88"/>
      <c r="E5" s="88"/>
      <c r="F5" s="88"/>
      <c r="G5" s="88"/>
      <c r="H5" s="30" t="str">
        <f>IF(B5='Table Lists'!$B$2," ",IF(B5='Table Lists'!$Q$3,'Table Lists'!$R$3,IF(B5='Table Lists'!$Q$4,'Table Lists'!$R$4,IF(B5='Table Lists'!$Q$5,'Table Lists'!$R$5,IF(B5='Table Lists'!$Q$5,'Table Lists'!$R$5, IF(B5='Table Lists'!$Q$6, 'Table Lists'!$R$6, IF(B5='Table Lists'!$Q$7,'Table Lists'!$R$7,IF(B5='Table Lists'!$Q$8,'Table Lists'!$R$8,IF(B5='Table Lists'!$Q$9,'Table Lists'!$R$9,IF(B5='Table Lists'!$Q$10,'Table Lists'!$R$10,IF(B5='Table Lists'!$Q$11,'Table Lists'!$R$11,IF(B5='Table Lists'!$Q$12,'Table Lists'!$R$12, IF(B5='Table Lists'!$Q$13, 'Table Lists'!$R$13, IF(B5='Table Lists'!$Q$14, 'Table Lists'!$R$14, IF(B5='Table Lists'!$Q$15, 'Table Lists'!$R$15, IF(B5='Table Lists'!$Q$16, 'Table Lists'!$R$16, ))))))))))))))))</f>
        <v xml:space="preserve"> </v>
      </c>
      <c r="I5" s="31" t="str">
        <f>IF(B5='Table Lists'!$B$2, " ", IF($J$1-G5&gt;20,15%,0%))</f>
        <v xml:space="preserve"> </v>
      </c>
      <c r="J5" s="30" t="str">
        <f>IF(B5='Table Lists'!$B$2, " ", H5-(H5*I5))</f>
        <v xml:space="preserve"> </v>
      </c>
    </row>
    <row r="6" spans="1:10" ht="19.5" customHeight="1" x14ac:dyDescent="0.25">
      <c r="A6" s="88"/>
      <c r="B6" s="88"/>
      <c r="C6" s="88"/>
      <c r="D6" s="88"/>
      <c r="E6" s="88"/>
      <c r="F6" s="88"/>
      <c r="G6" s="88"/>
      <c r="H6" s="30" t="str">
        <f>IF(B6='Table Lists'!$B$2," ",IF(B6='Table Lists'!$Q$3,'Table Lists'!$R$3,IF(B6='Table Lists'!$Q$4,'Table Lists'!$R$4,IF(B6='Table Lists'!$Q$5,'Table Lists'!$R$5,IF(B6='Table Lists'!$Q$5,'Table Lists'!$R$5, IF(B6='Table Lists'!$Q$6, 'Table Lists'!$R$6, IF(B6='Table Lists'!$Q$7,'Table Lists'!$R$7,IF(B6='Table Lists'!$Q$8,'Table Lists'!$R$8,IF(B6='Table Lists'!$Q$9,'Table Lists'!$R$9,IF(B6='Table Lists'!$Q$10,'Table Lists'!$R$10,IF(B6='Table Lists'!$Q$11,'Table Lists'!$R$11,IF(B6='Table Lists'!$Q$12,'Table Lists'!$R$12, IF(B6='Table Lists'!$Q$13, 'Table Lists'!$R$13, IF(B6='Table Lists'!$Q$14, 'Table Lists'!$R$14, IF(B6='Table Lists'!$Q$15, 'Table Lists'!$R$15, IF(B6='Table Lists'!$Q$16, 'Table Lists'!$R$16, ))))))))))))))))</f>
        <v xml:space="preserve"> </v>
      </c>
      <c r="I6" s="31" t="str">
        <f>IF(B6='Table Lists'!$B$2, " ", IF($J$1-G6&gt;20,15%,0%))</f>
        <v xml:space="preserve"> </v>
      </c>
      <c r="J6" s="30" t="str">
        <f>IF(B6='Table Lists'!$B$2, " ", H6-(H6*I6))</f>
        <v xml:space="preserve"> </v>
      </c>
    </row>
    <row r="7" spans="1:10" ht="19.5" customHeight="1" x14ac:dyDescent="0.25">
      <c r="A7" s="88"/>
      <c r="B7" s="88"/>
      <c r="C7" s="88"/>
      <c r="D7" s="88"/>
      <c r="E7" s="88"/>
      <c r="F7" s="88"/>
      <c r="G7" s="88"/>
      <c r="H7" s="30" t="str">
        <f>IF(B7='Table Lists'!$B$2," ",IF(B7='Table Lists'!$Q$3,'Table Lists'!$R$3,IF(B7='Table Lists'!$Q$4,'Table Lists'!$R$4,IF(B7='Table Lists'!$Q$5,'Table Lists'!$R$5,IF(B7='Table Lists'!$Q$5,'Table Lists'!$R$5, IF(B7='Table Lists'!$Q$6, 'Table Lists'!$R$6, IF(B7='Table Lists'!$Q$7,'Table Lists'!$R$7,IF(B7='Table Lists'!$Q$8,'Table Lists'!$R$8,IF(B7='Table Lists'!$Q$9,'Table Lists'!$R$9,IF(B7='Table Lists'!$Q$10,'Table Lists'!$R$10,IF(B7='Table Lists'!$Q$11,'Table Lists'!$R$11,IF(B7='Table Lists'!$Q$12,'Table Lists'!$R$12, IF(B7='Table Lists'!$Q$13, 'Table Lists'!$R$13, IF(B7='Table Lists'!$Q$14, 'Table Lists'!$R$14, IF(B7='Table Lists'!$Q$15, 'Table Lists'!$R$15, IF(B7='Table Lists'!$Q$16, 'Table Lists'!$R$16, ))))))))))))))))</f>
        <v xml:space="preserve"> </v>
      </c>
      <c r="I7" s="31" t="str">
        <f>IF(B7='Table Lists'!$B$2, " ", IF($J$1-G7&gt;20,15%,0%))</f>
        <v xml:space="preserve"> </v>
      </c>
      <c r="J7" s="30" t="str">
        <f>IF(B7='Table Lists'!$B$2, " ", H7-(H7*I7))</f>
        <v xml:space="preserve"> </v>
      </c>
    </row>
    <row r="8" spans="1:10" ht="19.5" customHeight="1" x14ac:dyDescent="0.25">
      <c r="A8" s="88"/>
      <c r="B8" s="88"/>
      <c r="C8" s="88"/>
      <c r="D8" s="88"/>
      <c r="E8" s="88"/>
      <c r="F8" s="88"/>
      <c r="G8" s="88"/>
      <c r="H8" s="30" t="str">
        <f>IF(B8='Table Lists'!$B$2," ",IF(B8='Table Lists'!$Q$3,'Table Lists'!$R$3,IF(B8='Table Lists'!$Q$4,'Table Lists'!$R$4,IF(B8='Table Lists'!$Q$5,'Table Lists'!$R$5,IF(B8='Table Lists'!$Q$5,'Table Lists'!$R$5, IF(B8='Table Lists'!$Q$6, 'Table Lists'!$R$6, IF(B8='Table Lists'!$Q$7,'Table Lists'!$R$7,IF(B8='Table Lists'!$Q$8,'Table Lists'!$R$8,IF(B8='Table Lists'!$Q$9,'Table Lists'!$R$9,IF(B8='Table Lists'!$Q$10,'Table Lists'!$R$10,IF(B8='Table Lists'!$Q$11,'Table Lists'!$R$11,IF(B8='Table Lists'!$Q$12,'Table Lists'!$R$12, IF(B8='Table Lists'!$Q$13, 'Table Lists'!$R$13, IF(B8='Table Lists'!$Q$14, 'Table Lists'!$R$14, IF(B8='Table Lists'!$Q$15, 'Table Lists'!$R$15, IF(B8='Table Lists'!$Q$16, 'Table Lists'!$R$16, ))))))))))))))))</f>
        <v xml:space="preserve"> </v>
      </c>
      <c r="I8" s="31" t="str">
        <f>IF(B8='Table Lists'!$B$2, " ", IF($J$1-G8&gt;20,15%,0%))</f>
        <v xml:space="preserve"> </v>
      </c>
      <c r="J8" s="30" t="str">
        <f>IF(B8='Table Lists'!$B$2, " ", H8-(H8*I8))</f>
        <v xml:space="preserve"> </v>
      </c>
    </row>
    <row r="9" spans="1:10" ht="19.5" customHeight="1" x14ac:dyDescent="0.25">
      <c r="A9" s="88"/>
      <c r="B9" s="88"/>
      <c r="C9" s="88"/>
      <c r="D9" s="88"/>
      <c r="E9" s="88"/>
      <c r="F9" s="88"/>
      <c r="G9" s="88"/>
      <c r="H9" s="30" t="str">
        <f>IF(B9='Table Lists'!$B$2," ",IF(B9='Table Lists'!$Q$3,'Table Lists'!$R$3,IF(B9='Table Lists'!$Q$4,'Table Lists'!$R$4,IF(B9='Table Lists'!$Q$5,'Table Lists'!$R$5,IF(B9='Table Lists'!$Q$5,'Table Lists'!$R$5, IF(B9='Table Lists'!$Q$6, 'Table Lists'!$R$6, IF(B9='Table Lists'!$Q$7,'Table Lists'!$R$7,IF(B9='Table Lists'!$Q$8,'Table Lists'!$R$8,IF(B9='Table Lists'!$Q$9,'Table Lists'!$R$9,IF(B9='Table Lists'!$Q$10,'Table Lists'!$R$10,IF(B9='Table Lists'!$Q$11,'Table Lists'!$R$11,IF(B9='Table Lists'!$Q$12,'Table Lists'!$R$12, IF(B9='Table Lists'!$Q$13, 'Table Lists'!$R$13, IF(B9='Table Lists'!$Q$14, 'Table Lists'!$R$14, IF(B9='Table Lists'!$Q$15, 'Table Lists'!$R$15, IF(B9='Table Lists'!$Q$16, 'Table Lists'!$R$16, ))))))))))))))))</f>
        <v xml:space="preserve"> </v>
      </c>
      <c r="I9" s="31" t="str">
        <f>IF(B9='Table Lists'!$B$2, " ", IF($J$1-G9&gt;20,15%,0%))</f>
        <v xml:space="preserve"> </v>
      </c>
      <c r="J9" s="30" t="str">
        <f>IF(B9='Table Lists'!$B$2, " ", H9-(H9*I9))</f>
        <v xml:space="preserve"> </v>
      </c>
    </row>
    <row r="10" spans="1:10" ht="19.5" customHeight="1" x14ac:dyDescent="0.25">
      <c r="A10" s="88"/>
      <c r="B10" s="88"/>
      <c r="C10" s="88"/>
      <c r="D10" s="88"/>
      <c r="E10" s="88"/>
      <c r="F10" s="88"/>
      <c r="G10" s="88"/>
      <c r="H10" s="30" t="str">
        <f>IF(B10='Table Lists'!$B$2," ",IF(B10='Table Lists'!$Q$3,'Table Lists'!$R$3,IF(B10='Table Lists'!$Q$4,'Table Lists'!$R$4,IF(B10='Table Lists'!$Q$5,'Table Lists'!$R$5,IF(B10='Table Lists'!$Q$5,'Table Lists'!$R$5, IF(B10='Table Lists'!$Q$6, 'Table Lists'!$R$6, IF(B10='Table Lists'!$Q$7,'Table Lists'!$R$7,IF(B10='Table Lists'!$Q$8,'Table Lists'!$R$8,IF(B10='Table Lists'!$Q$9,'Table Lists'!$R$9,IF(B10='Table Lists'!$Q$10,'Table Lists'!$R$10,IF(B10='Table Lists'!$Q$11,'Table Lists'!$R$11,IF(B10='Table Lists'!$Q$12,'Table Lists'!$R$12, IF(B10='Table Lists'!$Q$13, 'Table Lists'!$R$13, IF(B10='Table Lists'!$Q$14, 'Table Lists'!$R$14, IF(B10='Table Lists'!$Q$15, 'Table Lists'!$R$15, IF(B10='Table Lists'!$Q$16, 'Table Lists'!$R$16, ))))))))))))))))</f>
        <v xml:space="preserve"> </v>
      </c>
      <c r="I10" s="31" t="str">
        <f>IF(B10='Table Lists'!$B$2, " ", IF($J$1-G10&gt;20,15%,0%))</f>
        <v xml:space="preserve"> </v>
      </c>
      <c r="J10" s="30" t="str">
        <f>IF(B10='Table Lists'!$B$2, " ", H10-(H10*I10))</f>
        <v xml:space="preserve"> </v>
      </c>
    </row>
    <row r="11" spans="1:10" ht="19.5" customHeight="1" x14ac:dyDescent="0.25">
      <c r="A11" s="88"/>
      <c r="B11" s="88"/>
      <c r="C11" s="88"/>
      <c r="D11" s="88"/>
      <c r="E11" s="88"/>
      <c r="F11" s="88"/>
      <c r="G11" s="88"/>
      <c r="H11" s="30" t="str">
        <f>IF(B11='Table Lists'!$B$2," ",IF(B11='Table Lists'!$Q$3,'Table Lists'!$R$3,IF(B11='Table Lists'!$Q$4,'Table Lists'!$R$4,IF(B11='Table Lists'!$Q$5,'Table Lists'!$R$5,IF(B11='Table Lists'!$Q$5,'Table Lists'!$R$5, IF(B11='Table Lists'!$Q$6, 'Table Lists'!$R$6, IF(B11='Table Lists'!$Q$7,'Table Lists'!$R$7,IF(B11='Table Lists'!$Q$8,'Table Lists'!$R$8,IF(B11='Table Lists'!$Q$9,'Table Lists'!$R$9,IF(B11='Table Lists'!$Q$10,'Table Lists'!$R$10,IF(B11='Table Lists'!$Q$11,'Table Lists'!$R$11,IF(B11='Table Lists'!$Q$12,'Table Lists'!$R$12, IF(B11='Table Lists'!$Q$13, 'Table Lists'!$R$13, IF(B11='Table Lists'!$Q$14, 'Table Lists'!$R$14, IF(B11='Table Lists'!$Q$15, 'Table Lists'!$R$15, IF(B11='Table Lists'!$Q$16, 'Table Lists'!$R$16, ))))))))))))))))</f>
        <v xml:space="preserve"> </v>
      </c>
      <c r="I11" s="31" t="str">
        <f>IF(B11='Table Lists'!$B$2, " ", IF($J$1-G11&gt;20,15%,0%))</f>
        <v xml:space="preserve"> </v>
      </c>
      <c r="J11" s="30" t="str">
        <f>IF(B11='Table Lists'!$B$2, " ", H11-(H11*I11))</f>
        <v xml:space="preserve"> </v>
      </c>
    </row>
    <row r="12" spans="1:10" ht="19.5" customHeight="1" x14ac:dyDescent="0.25">
      <c r="A12" s="88"/>
      <c r="B12" s="88"/>
      <c r="C12" s="88"/>
      <c r="D12" s="88"/>
      <c r="E12" s="88"/>
      <c r="F12" s="88"/>
      <c r="G12" s="88"/>
      <c r="H12" s="30" t="str">
        <f>IF(B12='Table Lists'!$B$2," ",IF(B12='Table Lists'!$Q$3,'Table Lists'!$R$3,IF(B12='Table Lists'!$Q$4,'Table Lists'!$R$4,IF(B12='Table Lists'!$Q$5,'Table Lists'!$R$5,IF(B12='Table Lists'!$Q$5,'Table Lists'!$R$5, IF(B12='Table Lists'!$Q$6, 'Table Lists'!$R$6, IF(B12='Table Lists'!$Q$7,'Table Lists'!$R$7,IF(B12='Table Lists'!$Q$8,'Table Lists'!$R$8,IF(B12='Table Lists'!$Q$9,'Table Lists'!$R$9,IF(B12='Table Lists'!$Q$10,'Table Lists'!$R$10,IF(B12='Table Lists'!$Q$11,'Table Lists'!$R$11,IF(B12='Table Lists'!$Q$12,'Table Lists'!$R$12, IF(B12='Table Lists'!$Q$13, 'Table Lists'!$R$13, IF(B12='Table Lists'!$Q$14, 'Table Lists'!$R$14, IF(B12='Table Lists'!$Q$15, 'Table Lists'!$R$15, IF(B12='Table Lists'!$Q$16, 'Table Lists'!$R$16, ))))))))))))))))</f>
        <v xml:space="preserve"> </v>
      </c>
      <c r="I12" s="31" t="str">
        <f>IF(B12='Table Lists'!$B$2, " ", IF($J$1-G12&gt;20,15%,0%))</f>
        <v xml:space="preserve"> </v>
      </c>
      <c r="J12" s="30" t="str">
        <f>IF(B12='Table Lists'!$B$2, " ", H12-(H12*I12))</f>
        <v xml:space="preserve"> </v>
      </c>
    </row>
    <row r="13" spans="1:10" ht="19.5" customHeight="1" x14ac:dyDescent="0.25">
      <c r="A13" s="88"/>
      <c r="B13" s="88"/>
      <c r="C13" s="88"/>
      <c r="D13" s="88"/>
      <c r="E13" s="88"/>
      <c r="F13" s="88"/>
      <c r="G13" s="88"/>
      <c r="H13" s="30" t="str">
        <f>IF(B13='Table Lists'!$B$2," ",IF(B13='Table Lists'!$Q$3,'Table Lists'!$R$3,IF(B13='Table Lists'!$Q$4,'Table Lists'!$R$4,IF(B13='Table Lists'!$Q$5,'Table Lists'!$R$5,IF(B13='Table Lists'!$Q$5,'Table Lists'!$R$5, IF(B13='Table Lists'!$Q$6, 'Table Lists'!$R$6, IF(B13='Table Lists'!$Q$7,'Table Lists'!$R$7,IF(B13='Table Lists'!$Q$8,'Table Lists'!$R$8,IF(B13='Table Lists'!$Q$9,'Table Lists'!$R$9,IF(B13='Table Lists'!$Q$10,'Table Lists'!$R$10,IF(B13='Table Lists'!$Q$11,'Table Lists'!$R$11,IF(B13='Table Lists'!$Q$12,'Table Lists'!$R$12, IF(B13='Table Lists'!$Q$13, 'Table Lists'!$R$13, IF(B13='Table Lists'!$Q$14, 'Table Lists'!$R$14, IF(B13='Table Lists'!$Q$15, 'Table Lists'!$R$15, IF(B13='Table Lists'!$Q$16, 'Table Lists'!$R$16, ))))))))))))))))</f>
        <v xml:space="preserve"> </v>
      </c>
      <c r="I13" s="31" t="str">
        <f>IF(B13='Table Lists'!$B$2, " ", IF($J$1-G13&gt;20,15%,0%))</f>
        <v xml:space="preserve"> </v>
      </c>
      <c r="J13" s="30" t="str">
        <f>IF(B13='Table Lists'!$B$2, " ", H13-(H13*I13))</f>
        <v xml:space="preserve"> </v>
      </c>
    </row>
    <row r="14" spans="1:10" ht="19.5" customHeight="1" x14ac:dyDescent="0.25">
      <c r="A14" s="88"/>
      <c r="B14" s="88"/>
      <c r="C14" s="88"/>
      <c r="D14" s="88"/>
      <c r="E14" s="88"/>
      <c r="F14" s="88"/>
      <c r="G14" s="88"/>
      <c r="H14" s="30" t="str">
        <f>IF(B14='Table Lists'!$B$2," ",IF(B14='Table Lists'!$Q$3,'Table Lists'!$R$3,IF(B14='Table Lists'!$Q$4,'Table Lists'!$R$4,IF(B14='Table Lists'!$Q$5,'Table Lists'!$R$5,IF(B14='Table Lists'!$Q$5,'Table Lists'!$R$5, IF(B14='Table Lists'!$Q$6, 'Table Lists'!$R$6, IF(B14='Table Lists'!$Q$7,'Table Lists'!$R$7,IF(B14='Table Lists'!$Q$8,'Table Lists'!$R$8,IF(B14='Table Lists'!$Q$9,'Table Lists'!$R$9,IF(B14='Table Lists'!$Q$10,'Table Lists'!$R$10,IF(B14='Table Lists'!$Q$11,'Table Lists'!$R$11,IF(B14='Table Lists'!$Q$12,'Table Lists'!$R$12, IF(B14='Table Lists'!$Q$13, 'Table Lists'!$R$13, IF(B14='Table Lists'!$Q$14, 'Table Lists'!$R$14, IF(B14='Table Lists'!$Q$15, 'Table Lists'!$R$15, IF(B14='Table Lists'!$Q$16, 'Table Lists'!$R$16, ))))))))))))))))</f>
        <v xml:space="preserve"> </v>
      </c>
      <c r="I14" s="31" t="str">
        <f>IF(B14='Table Lists'!$B$2, " ", IF($J$1-G14&gt;20,15%,0%))</f>
        <v xml:space="preserve"> </v>
      </c>
      <c r="J14" s="30" t="str">
        <f>IF(B14='Table Lists'!$B$2, " ", H14-(H14*I14))</f>
        <v xml:space="preserve"> </v>
      </c>
    </row>
    <row r="15" spans="1:10" ht="19.5" customHeight="1" x14ac:dyDescent="0.25">
      <c r="A15" s="88"/>
      <c r="B15" s="88"/>
      <c r="C15" s="88"/>
      <c r="D15" s="88"/>
      <c r="E15" s="88"/>
      <c r="F15" s="88"/>
      <c r="G15" s="88"/>
      <c r="H15" s="30" t="str">
        <f>IF(B15='Table Lists'!$B$2," ",IF(B15='Table Lists'!$Q$3,'Table Lists'!$R$3,IF(B15='Table Lists'!$Q$4,'Table Lists'!$R$4,IF(B15='Table Lists'!$Q$5,'Table Lists'!$R$5,IF(B15='Table Lists'!$Q$5,'Table Lists'!$R$5, IF(B15='Table Lists'!$Q$6, 'Table Lists'!$R$6, IF(B15='Table Lists'!$Q$7,'Table Lists'!$R$7,IF(B15='Table Lists'!$Q$8,'Table Lists'!$R$8,IF(B15='Table Lists'!$Q$9,'Table Lists'!$R$9,IF(B15='Table Lists'!$Q$10,'Table Lists'!$R$10,IF(B15='Table Lists'!$Q$11,'Table Lists'!$R$11,IF(B15='Table Lists'!$Q$12,'Table Lists'!$R$12, IF(B15='Table Lists'!$Q$13, 'Table Lists'!$R$13, IF(B15='Table Lists'!$Q$14, 'Table Lists'!$R$14, IF(B15='Table Lists'!$Q$15, 'Table Lists'!$R$15, IF(B15='Table Lists'!$Q$16, 'Table Lists'!$R$16, ))))))))))))))))</f>
        <v xml:space="preserve"> </v>
      </c>
      <c r="I15" s="31" t="str">
        <f>IF(B15='Table Lists'!$B$2, " ", IF($J$1-G15&gt;20,15%,0%))</f>
        <v xml:space="preserve"> </v>
      </c>
      <c r="J15" s="30" t="str">
        <f>IF(B15='Table Lists'!$B$2, " ", H15-(H15*I15))</f>
        <v xml:space="preserve"> </v>
      </c>
    </row>
    <row r="16" spans="1:10" ht="19.5" customHeight="1" x14ac:dyDescent="0.25">
      <c r="A16" s="88"/>
      <c r="B16" s="88"/>
      <c r="C16" s="88"/>
      <c r="D16" s="88"/>
      <c r="E16" s="88"/>
      <c r="F16" s="88"/>
      <c r="G16" s="88"/>
      <c r="H16" s="30" t="str">
        <f>IF(B16='Table Lists'!$B$2," ",IF(B16='Table Lists'!$Q$3,'Table Lists'!$R$3,IF(B16='Table Lists'!$Q$4,'Table Lists'!$R$4,IF(B16='Table Lists'!$Q$5,'Table Lists'!$R$5,IF(B16='Table Lists'!$Q$5,'Table Lists'!$R$5, IF(B16='Table Lists'!$Q$6, 'Table Lists'!$R$6, IF(B16='Table Lists'!$Q$7,'Table Lists'!$R$7,IF(B16='Table Lists'!$Q$8,'Table Lists'!$R$8,IF(B16='Table Lists'!$Q$9,'Table Lists'!$R$9,IF(B16='Table Lists'!$Q$10,'Table Lists'!$R$10,IF(B16='Table Lists'!$Q$11,'Table Lists'!$R$11,IF(B16='Table Lists'!$Q$12,'Table Lists'!$R$12, IF(B16='Table Lists'!$Q$13, 'Table Lists'!$R$13, IF(B16='Table Lists'!$Q$14, 'Table Lists'!$R$14, IF(B16='Table Lists'!$Q$15, 'Table Lists'!$R$15, IF(B16='Table Lists'!$Q$16, 'Table Lists'!$R$16, ))))))))))))))))</f>
        <v xml:space="preserve"> </v>
      </c>
      <c r="I16" s="31" t="str">
        <f>IF(B16='Table Lists'!$B$2, " ", IF($J$1-G16&gt;20,15%,0%))</f>
        <v xml:space="preserve"> </v>
      </c>
      <c r="J16" s="30" t="str">
        <f>IF(B16='Table Lists'!$B$2, " ", H16-(H16*I16))</f>
        <v xml:space="preserve"> </v>
      </c>
    </row>
    <row r="17" spans="1:10" ht="19.5" customHeight="1" x14ac:dyDescent="0.25">
      <c r="A17" s="88"/>
      <c r="B17" s="88"/>
      <c r="C17" s="88"/>
      <c r="D17" s="88"/>
      <c r="E17" s="88"/>
      <c r="F17" s="88"/>
      <c r="G17" s="88"/>
      <c r="H17" s="30" t="str">
        <f>IF(B17='Table Lists'!$B$2," ",IF(B17='Table Lists'!$Q$3,'Table Lists'!$R$3,IF(B17='Table Lists'!$Q$4,'Table Lists'!$R$4,IF(B17='Table Lists'!$Q$5,'Table Lists'!$R$5,IF(B17='Table Lists'!$Q$5,'Table Lists'!$R$5, IF(B17='Table Lists'!$Q$6, 'Table Lists'!$R$6, IF(B17='Table Lists'!$Q$7,'Table Lists'!$R$7,IF(B17='Table Lists'!$Q$8,'Table Lists'!$R$8,IF(B17='Table Lists'!$Q$9,'Table Lists'!$R$9,IF(B17='Table Lists'!$Q$10,'Table Lists'!$R$10,IF(B17='Table Lists'!$Q$11,'Table Lists'!$R$11,IF(B17='Table Lists'!$Q$12,'Table Lists'!$R$12, IF(B17='Table Lists'!$Q$13, 'Table Lists'!$R$13, IF(B17='Table Lists'!$Q$14, 'Table Lists'!$R$14, IF(B17='Table Lists'!$Q$15, 'Table Lists'!$R$15, IF(B17='Table Lists'!$Q$16, 'Table Lists'!$R$16, ))))))))))))))))</f>
        <v xml:space="preserve"> </v>
      </c>
      <c r="I17" s="31" t="str">
        <f>IF(B17='Table Lists'!$B$2, " ", IF($J$1-G17&gt;20,15%,0%))</f>
        <v xml:space="preserve"> </v>
      </c>
      <c r="J17" s="30" t="str">
        <f>IF(B17='Table Lists'!$B$2, " ", H17-(H17*I17))</f>
        <v xml:space="preserve"> </v>
      </c>
    </row>
    <row r="18" spans="1:10" ht="19.5" customHeight="1" x14ac:dyDescent="0.25">
      <c r="A18" s="88"/>
      <c r="B18" s="88"/>
      <c r="C18" s="88"/>
      <c r="D18" s="88"/>
      <c r="E18" s="88"/>
      <c r="F18" s="88"/>
      <c r="G18" s="88"/>
      <c r="H18" s="30" t="str">
        <f>IF(B18='Table Lists'!$B$2," ",IF(B18='Table Lists'!$Q$3,'Table Lists'!$R$3,IF(B18='Table Lists'!$Q$4,'Table Lists'!$R$4,IF(B18='Table Lists'!$Q$5,'Table Lists'!$R$5,IF(B18='Table Lists'!$Q$5,'Table Lists'!$R$5, IF(B18='Table Lists'!$Q$6, 'Table Lists'!$R$6, IF(B18='Table Lists'!$Q$7,'Table Lists'!$R$7,IF(B18='Table Lists'!$Q$8,'Table Lists'!$R$8,IF(B18='Table Lists'!$Q$9,'Table Lists'!$R$9,IF(B18='Table Lists'!$Q$10,'Table Lists'!$R$10,IF(B18='Table Lists'!$Q$11,'Table Lists'!$R$11,IF(B18='Table Lists'!$Q$12,'Table Lists'!$R$12, IF(B18='Table Lists'!$Q$13, 'Table Lists'!$R$13, IF(B18='Table Lists'!$Q$14, 'Table Lists'!$R$14, IF(B18='Table Lists'!$Q$15, 'Table Lists'!$R$15, IF(B18='Table Lists'!$Q$16, 'Table Lists'!$R$16, ))))))))))))))))</f>
        <v xml:space="preserve"> </v>
      </c>
      <c r="I18" s="31" t="str">
        <f>IF(B18='Table Lists'!$B$2, " ", IF($J$1-G18&gt;20,15%,0%))</f>
        <v xml:space="preserve"> </v>
      </c>
      <c r="J18" s="30" t="str">
        <f>IF(B18='Table Lists'!$B$2, " ", H18-(H18*I18))</f>
        <v xml:space="preserve"> </v>
      </c>
    </row>
    <row r="19" spans="1:10" ht="19.5" customHeight="1" x14ac:dyDescent="0.25">
      <c r="A19" s="88"/>
      <c r="B19" s="88"/>
      <c r="C19" s="88"/>
      <c r="D19" s="88"/>
      <c r="E19" s="88"/>
      <c r="F19" s="88"/>
      <c r="G19" s="88"/>
      <c r="H19" s="30" t="str">
        <f>IF(B19='Table Lists'!$B$2," ",IF(B19='Table Lists'!$Q$3,'Table Lists'!$R$3,IF(B19='Table Lists'!$Q$4,'Table Lists'!$R$4,IF(B19='Table Lists'!$Q$5,'Table Lists'!$R$5,IF(B19='Table Lists'!$Q$5,'Table Lists'!$R$5, IF(B19='Table Lists'!$Q$6, 'Table Lists'!$R$6, IF(B19='Table Lists'!$Q$7,'Table Lists'!$R$7,IF(B19='Table Lists'!$Q$8,'Table Lists'!$R$8,IF(B19='Table Lists'!$Q$9,'Table Lists'!$R$9,IF(B19='Table Lists'!$Q$10,'Table Lists'!$R$10,IF(B19='Table Lists'!$Q$11,'Table Lists'!$R$11,IF(B19='Table Lists'!$Q$12,'Table Lists'!$R$12, IF(B19='Table Lists'!$Q$13, 'Table Lists'!$R$13, IF(B19='Table Lists'!$Q$14, 'Table Lists'!$R$14, IF(B19='Table Lists'!$Q$15, 'Table Lists'!$R$15, IF(B19='Table Lists'!$Q$16, 'Table Lists'!$R$16, ))))))))))))))))</f>
        <v xml:space="preserve"> </v>
      </c>
      <c r="I19" s="31" t="str">
        <f>IF(B19='Table Lists'!$B$2, " ", IF($J$1-G19&gt;20,15%,0%))</f>
        <v xml:space="preserve"> </v>
      </c>
      <c r="J19" s="30" t="str">
        <f>IF(B19='Table Lists'!$B$2, " ", H19-(H19*I19))</f>
        <v xml:space="preserve"> </v>
      </c>
    </row>
    <row r="20" spans="1:10" ht="19.5" customHeight="1" x14ac:dyDescent="0.25">
      <c r="A20" s="88"/>
      <c r="B20" s="88"/>
      <c r="C20" s="88"/>
      <c r="D20" s="88"/>
      <c r="E20" s="88"/>
      <c r="F20" s="88"/>
      <c r="G20" s="88"/>
      <c r="H20" s="30" t="str">
        <f>IF(B20='Table Lists'!$B$2," ",IF(B20='Table Lists'!$Q$3,'Table Lists'!$R$3,IF(B20='Table Lists'!$Q$4,'Table Lists'!$R$4,IF(B20='Table Lists'!$Q$5,'Table Lists'!$R$5,IF(B20='Table Lists'!$Q$5,'Table Lists'!$R$5, IF(B20='Table Lists'!$Q$6, 'Table Lists'!$R$6, IF(B20='Table Lists'!$Q$7,'Table Lists'!$R$7,IF(B20='Table Lists'!$Q$8,'Table Lists'!$R$8,IF(B20='Table Lists'!$Q$9,'Table Lists'!$R$9,IF(B20='Table Lists'!$Q$10,'Table Lists'!$R$10,IF(B20='Table Lists'!$Q$11,'Table Lists'!$R$11,IF(B20='Table Lists'!$Q$12,'Table Lists'!$R$12, IF(B20='Table Lists'!$Q$13, 'Table Lists'!$R$13, IF(B20='Table Lists'!$Q$14, 'Table Lists'!$R$14, IF(B20='Table Lists'!$Q$15, 'Table Lists'!$R$15, IF(B20='Table Lists'!$Q$16, 'Table Lists'!$R$16, ))))))))))))))))</f>
        <v xml:space="preserve"> </v>
      </c>
      <c r="I20" s="31" t="str">
        <f>IF(B20='Table Lists'!$B$2, " ", IF($J$1-G20&gt;20,15%,0%))</f>
        <v xml:space="preserve"> </v>
      </c>
      <c r="J20" s="30" t="str">
        <f>IF(B20='Table Lists'!$B$2, " ", H20-(H20*I20))</f>
        <v xml:space="preserve"> </v>
      </c>
    </row>
    <row r="21" spans="1:10" ht="19.5" customHeight="1" x14ac:dyDescent="0.25">
      <c r="A21" s="88"/>
      <c r="B21" s="88"/>
      <c r="C21" s="88"/>
      <c r="D21" s="88"/>
      <c r="E21" s="88"/>
      <c r="F21" s="88"/>
      <c r="G21" s="88"/>
      <c r="H21" s="30" t="str">
        <f>IF(B21='Table Lists'!$B$2," ",IF(B21='Table Lists'!$Q$3,'Table Lists'!$R$3,IF(B21='Table Lists'!$Q$4,'Table Lists'!$R$4,IF(B21='Table Lists'!$Q$5,'Table Lists'!$R$5,IF(B21='Table Lists'!$Q$5,'Table Lists'!$R$5, IF(B21='Table Lists'!$Q$6, 'Table Lists'!$R$6, IF(B21='Table Lists'!$Q$7,'Table Lists'!$R$7,IF(B21='Table Lists'!$Q$8,'Table Lists'!$R$8,IF(B21='Table Lists'!$Q$9,'Table Lists'!$R$9,IF(B21='Table Lists'!$Q$10,'Table Lists'!$R$10,IF(B21='Table Lists'!$Q$11,'Table Lists'!$R$11,IF(B21='Table Lists'!$Q$12,'Table Lists'!$R$12, IF(B21='Table Lists'!$Q$13, 'Table Lists'!$R$13, IF(B21='Table Lists'!$Q$14, 'Table Lists'!$R$14, IF(B21='Table Lists'!$Q$15, 'Table Lists'!$R$15, IF(B21='Table Lists'!$Q$16, 'Table Lists'!$R$16, ))))))))))))))))</f>
        <v xml:space="preserve"> </v>
      </c>
      <c r="I21" s="31" t="str">
        <f>IF(B21='Table Lists'!$B$2, " ", IF($J$1-G21&gt;20,15%,0%))</f>
        <v xml:space="preserve"> </v>
      </c>
      <c r="J21" s="30" t="str">
        <f>IF(B21='Table Lists'!$B$2, " ", H21-(H21*I21))</f>
        <v xml:space="preserve"> </v>
      </c>
    </row>
    <row r="22" spans="1:10" ht="19.5" customHeight="1" x14ac:dyDescent="0.25">
      <c r="A22" s="88"/>
      <c r="B22" s="88"/>
      <c r="C22" s="88"/>
      <c r="D22" s="88"/>
      <c r="E22" s="88"/>
      <c r="F22" s="88"/>
      <c r="G22" s="88"/>
      <c r="H22" s="30" t="str">
        <f>IF(B22='Table Lists'!$B$2," ",IF(B22='Table Lists'!$Q$3,'Table Lists'!$R$3,IF(B22='Table Lists'!$Q$4,'Table Lists'!$R$4,IF(B22='Table Lists'!$Q$5,'Table Lists'!$R$5,IF(B22='Table Lists'!$Q$5,'Table Lists'!$R$5, IF(B22='Table Lists'!$Q$6, 'Table Lists'!$R$6, IF(B22='Table Lists'!$Q$7,'Table Lists'!$R$7,IF(B22='Table Lists'!$Q$8,'Table Lists'!$R$8,IF(B22='Table Lists'!$Q$9,'Table Lists'!$R$9,IF(B22='Table Lists'!$Q$10,'Table Lists'!$R$10,IF(B22='Table Lists'!$Q$11,'Table Lists'!$R$11,IF(B22='Table Lists'!$Q$12,'Table Lists'!$R$12, IF(B22='Table Lists'!$Q$13, 'Table Lists'!$R$13, IF(B22='Table Lists'!$Q$14, 'Table Lists'!$R$14, IF(B22='Table Lists'!$Q$15, 'Table Lists'!$R$15, IF(B22='Table Lists'!$Q$16, 'Table Lists'!$R$16, ))))))))))))))))</f>
        <v xml:space="preserve"> </v>
      </c>
      <c r="I22" s="31" t="str">
        <f>IF(B22='Table Lists'!$B$2, " ", IF($J$1-G22&gt;20,15%,0%))</f>
        <v xml:space="preserve"> </v>
      </c>
      <c r="J22" s="30" t="str">
        <f>IF(B22='Table Lists'!$B$2, " ", H22-(H22*I22))</f>
        <v xml:space="preserve"> </v>
      </c>
    </row>
    <row r="23" spans="1:10" ht="19.5" customHeight="1" x14ac:dyDescent="0.25"/>
    <row r="24" spans="1:10" ht="19.5" customHeight="1" x14ac:dyDescent="0.25"/>
    <row r="25" spans="1:10" ht="19.5" customHeight="1" x14ac:dyDescent="0.25"/>
    <row r="26" spans="1:10" ht="19.5" customHeight="1" x14ac:dyDescent="0.25"/>
    <row r="27" spans="1:10" ht="19.5" customHeight="1" x14ac:dyDescent="0.25"/>
    <row r="28" spans="1:10" ht="19.5" customHeight="1" x14ac:dyDescent="0.25"/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10" ht="19.5" customHeight="1" x14ac:dyDescent="0.25">
      <c r="A65" s="17"/>
      <c r="B65" s="17"/>
      <c r="C65" s="17"/>
      <c r="D65" s="17"/>
      <c r="E65" s="17"/>
      <c r="F65" s="17"/>
      <c r="G65" s="17"/>
      <c r="H65" s="60"/>
      <c r="I65" s="61"/>
      <c r="J65" s="60"/>
    </row>
    <row r="66" spans="1:10" ht="19.5" customHeight="1" x14ac:dyDescent="0.25">
      <c r="A66" s="17"/>
      <c r="B66" s="17"/>
      <c r="C66" s="17"/>
      <c r="D66" s="17"/>
      <c r="E66" s="17"/>
      <c r="F66" s="17"/>
      <c r="G66" s="17"/>
      <c r="H66" s="60"/>
      <c r="I66" s="61"/>
      <c r="J66" s="60"/>
    </row>
    <row r="67" spans="1:10" ht="19.5" customHeight="1" x14ac:dyDescent="0.25">
      <c r="A67" s="17"/>
      <c r="B67" s="17"/>
      <c r="C67" s="17"/>
      <c r="D67" s="17"/>
      <c r="E67" s="17"/>
      <c r="F67" s="17"/>
      <c r="G67" s="17"/>
      <c r="H67" s="60"/>
      <c r="I67" s="61"/>
      <c r="J67" s="60"/>
    </row>
    <row r="68" spans="1:10" ht="19.5" customHeight="1" x14ac:dyDescent="0.25">
      <c r="A68" s="17"/>
      <c r="B68" s="17"/>
      <c r="C68" s="17"/>
      <c r="D68" s="17"/>
      <c r="E68" s="17"/>
      <c r="F68" s="17"/>
      <c r="G68" s="17"/>
      <c r="H68" s="60"/>
      <c r="I68" s="61"/>
      <c r="J68" s="60"/>
    </row>
    <row r="69" spans="1:10" ht="19.5" customHeight="1" x14ac:dyDescent="0.25">
      <c r="A69" s="17"/>
      <c r="B69" s="17"/>
      <c r="C69" s="17"/>
      <c r="D69" s="17"/>
      <c r="E69" s="17"/>
      <c r="F69" s="17"/>
      <c r="G69" s="17"/>
      <c r="H69" s="60"/>
      <c r="I69" s="61"/>
      <c r="J69" s="60"/>
    </row>
    <row r="70" spans="1:10" ht="19.5" customHeight="1" x14ac:dyDescent="0.25">
      <c r="A70" s="17"/>
      <c r="B70" s="17"/>
      <c r="C70" s="17"/>
      <c r="D70" s="17"/>
      <c r="E70" s="17"/>
      <c r="F70" s="17"/>
      <c r="G70" s="17"/>
      <c r="H70" s="60"/>
      <c r="I70" s="61"/>
      <c r="J70" s="60"/>
    </row>
    <row r="71" spans="1:10" ht="19.5" customHeight="1" x14ac:dyDescent="0.25">
      <c r="A71" s="17"/>
      <c r="B71" s="17"/>
      <c r="C71" s="17"/>
      <c r="D71" s="17"/>
      <c r="E71" s="17"/>
      <c r="F71" s="17"/>
      <c r="G71" s="17"/>
      <c r="H71" s="60"/>
      <c r="I71" s="61"/>
      <c r="J71" s="60"/>
    </row>
    <row r="72" spans="1:10" ht="19.5" customHeight="1" x14ac:dyDescent="0.25">
      <c r="A72" s="17"/>
      <c r="B72" s="17"/>
      <c r="C72" s="17"/>
      <c r="D72" s="17"/>
      <c r="E72" s="17"/>
      <c r="F72" s="17"/>
      <c r="G72" s="17"/>
      <c r="H72" s="60"/>
      <c r="I72" s="61"/>
      <c r="J72" s="60"/>
    </row>
    <row r="73" spans="1:10" ht="19.5" customHeight="1" x14ac:dyDescent="0.25">
      <c r="A73" s="17"/>
      <c r="B73" s="17"/>
      <c r="C73" s="17"/>
      <c r="D73" s="17"/>
      <c r="E73" s="17"/>
      <c r="F73" s="17"/>
      <c r="G73" s="17"/>
      <c r="H73" s="60"/>
      <c r="I73" s="61"/>
      <c r="J73" s="60"/>
    </row>
    <row r="74" spans="1:10" ht="19.5" customHeight="1" x14ac:dyDescent="0.25">
      <c r="A74" s="17"/>
      <c r="B74" s="17"/>
      <c r="C74" s="17"/>
      <c r="D74" s="17"/>
      <c r="E74" s="17"/>
      <c r="F74" s="17"/>
      <c r="G74" s="17"/>
      <c r="H74" s="60"/>
      <c r="I74" s="61"/>
      <c r="J74" s="60"/>
    </row>
    <row r="75" spans="1:10" ht="19.5" customHeight="1" x14ac:dyDescent="0.25">
      <c r="A75" s="17"/>
      <c r="B75" s="17"/>
      <c r="C75" s="17"/>
      <c r="D75" s="17"/>
      <c r="E75" s="17"/>
      <c r="F75" s="17"/>
      <c r="G75" s="17"/>
      <c r="H75" s="60"/>
      <c r="I75" s="61"/>
      <c r="J75" s="60"/>
    </row>
    <row r="76" spans="1:10" ht="19.5" customHeight="1" x14ac:dyDescent="0.25">
      <c r="A76" s="17"/>
      <c r="B76" s="17"/>
      <c r="C76" s="17"/>
      <c r="D76" s="17"/>
      <c r="E76" s="17"/>
      <c r="F76" s="17"/>
      <c r="G76" s="17"/>
      <c r="H76" s="60"/>
      <c r="I76" s="61"/>
      <c r="J76" s="60"/>
    </row>
    <row r="77" spans="1:10" ht="19.5" customHeight="1" x14ac:dyDescent="0.25">
      <c r="A77" s="17"/>
      <c r="B77" s="17"/>
      <c r="C77" s="17"/>
      <c r="D77" s="17"/>
      <c r="E77" s="17"/>
      <c r="F77" s="17"/>
      <c r="G77" s="17"/>
      <c r="H77" s="60"/>
      <c r="I77" s="61"/>
      <c r="J77" s="60"/>
    </row>
    <row r="78" spans="1:10" ht="19.5" customHeight="1" x14ac:dyDescent="0.25">
      <c r="A78" s="17"/>
      <c r="B78" s="17"/>
      <c r="C78" s="17"/>
      <c r="D78" s="17"/>
      <c r="E78" s="17"/>
      <c r="F78" s="17"/>
      <c r="G78" s="17"/>
      <c r="H78" s="60"/>
      <c r="I78" s="61"/>
      <c r="J78" s="60"/>
    </row>
    <row r="79" spans="1:10" ht="19.5" customHeight="1" x14ac:dyDescent="0.25">
      <c r="A79" s="17"/>
      <c r="B79" s="17"/>
      <c r="C79" s="17"/>
      <c r="D79" s="17"/>
      <c r="E79" s="17"/>
      <c r="F79" s="17"/>
      <c r="G79" s="17"/>
      <c r="H79" s="60"/>
      <c r="I79" s="61"/>
      <c r="J79" s="60"/>
    </row>
    <row r="80" spans="1:10" ht="19.5" customHeight="1" x14ac:dyDescent="0.25">
      <c r="A80" s="17"/>
      <c r="B80" s="17"/>
      <c r="C80" s="17"/>
      <c r="D80" s="17"/>
      <c r="E80" s="17"/>
      <c r="F80" s="17"/>
      <c r="G80" s="17"/>
      <c r="H80" s="60"/>
      <c r="I80" s="61"/>
      <c r="J80" s="60"/>
    </row>
    <row r="81" spans="1:10" ht="19.5" customHeight="1" x14ac:dyDescent="0.25">
      <c r="A81" s="17"/>
      <c r="B81" s="17"/>
      <c r="C81" s="17"/>
      <c r="D81" s="17"/>
      <c r="E81" s="17"/>
      <c r="F81" s="17"/>
      <c r="G81" s="17"/>
      <c r="H81" s="60"/>
      <c r="I81" s="61"/>
      <c r="J81" s="60"/>
    </row>
    <row r="82" spans="1:10" ht="19.5" customHeight="1" x14ac:dyDescent="0.25">
      <c r="A82" s="17"/>
      <c r="B82" s="17"/>
      <c r="C82" s="17"/>
      <c r="D82" s="17"/>
      <c r="E82" s="17"/>
      <c r="F82" s="17"/>
      <c r="G82" s="17"/>
      <c r="H82" s="60"/>
      <c r="I82" s="61"/>
      <c r="J82" s="60"/>
    </row>
    <row r="83" spans="1:10" ht="19.5" customHeight="1" x14ac:dyDescent="0.25">
      <c r="A83" s="17"/>
      <c r="B83" s="17"/>
      <c r="C83" s="17"/>
      <c r="D83" s="17"/>
      <c r="E83" s="17"/>
      <c r="F83" s="17"/>
      <c r="G83" s="17"/>
      <c r="H83" s="60"/>
      <c r="I83" s="61"/>
      <c r="J83" s="60"/>
    </row>
    <row r="84" spans="1:10" ht="19.5" customHeight="1" x14ac:dyDescent="0.25">
      <c r="A84" s="17"/>
      <c r="B84" s="17"/>
      <c r="C84" s="17"/>
      <c r="D84" s="17"/>
      <c r="E84" s="17"/>
      <c r="F84" s="17"/>
      <c r="G84" s="17"/>
      <c r="H84" s="60"/>
      <c r="I84" s="61"/>
      <c r="J84" s="60"/>
    </row>
    <row r="85" spans="1:10" ht="19.5" customHeight="1" x14ac:dyDescent="0.25">
      <c r="A85" s="17"/>
      <c r="B85" s="17"/>
      <c r="C85" s="17"/>
      <c r="D85" s="17"/>
      <c r="E85" s="17"/>
      <c r="F85" s="17"/>
      <c r="G85" s="17"/>
      <c r="H85" s="60"/>
      <c r="I85" s="61"/>
      <c r="J85" s="60"/>
    </row>
    <row r="86" spans="1:10" ht="19.5" customHeight="1" x14ac:dyDescent="0.25">
      <c r="A86" s="17"/>
      <c r="B86" s="17"/>
      <c r="C86" s="17"/>
      <c r="D86" s="17"/>
      <c r="E86" s="17"/>
      <c r="F86" s="17"/>
      <c r="G86" s="17"/>
      <c r="H86" s="60"/>
      <c r="I86" s="61"/>
      <c r="J86" s="60"/>
    </row>
    <row r="87" spans="1:10" ht="19.5" customHeight="1" x14ac:dyDescent="0.25">
      <c r="A87" s="17"/>
      <c r="B87" s="17"/>
      <c r="C87" s="17"/>
      <c r="D87" s="17"/>
      <c r="E87" s="17"/>
      <c r="F87" s="17"/>
      <c r="G87" s="17"/>
      <c r="H87" s="60"/>
      <c r="I87" s="61"/>
      <c r="J87" s="60"/>
    </row>
    <row r="88" spans="1:10" ht="19.5" customHeight="1" x14ac:dyDescent="0.25">
      <c r="A88" s="17"/>
      <c r="B88" s="17"/>
      <c r="C88" s="17"/>
      <c r="D88" s="17"/>
      <c r="E88" s="17"/>
      <c r="F88" s="17"/>
      <c r="G88" s="17"/>
      <c r="H88" s="60"/>
      <c r="I88" s="61"/>
      <c r="J88" s="60"/>
    </row>
    <row r="89" spans="1:10" ht="19.5" customHeight="1" x14ac:dyDescent="0.25">
      <c r="A89" s="17"/>
      <c r="B89" s="17"/>
      <c r="C89" s="17"/>
      <c r="D89" s="17"/>
      <c r="E89" s="17"/>
      <c r="F89" s="17"/>
      <c r="G89" s="17"/>
      <c r="H89" s="60"/>
      <c r="I89" s="61"/>
      <c r="J89" s="60"/>
    </row>
    <row r="90" spans="1:10" ht="19.5" customHeight="1" x14ac:dyDescent="0.25">
      <c r="A90" s="17"/>
      <c r="B90" s="17"/>
      <c r="C90" s="17"/>
      <c r="D90" s="17"/>
      <c r="E90" s="17"/>
      <c r="F90" s="17"/>
      <c r="G90" s="17"/>
      <c r="H90" s="60"/>
      <c r="I90" s="61"/>
      <c r="J90" s="60"/>
    </row>
    <row r="91" spans="1:10" ht="19.5" customHeight="1" x14ac:dyDescent="0.25">
      <c r="A91" s="17"/>
      <c r="B91" s="17"/>
      <c r="C91" s="17"/>
      <c r="D91" s="17"/>
      <c r="E91" s="17"/>
      <c r="F91" s="17"/>
      <c r="G91" s="17"/>
      <c r="H91" s="60"/>
      <c r="I91" s="61"/>
      <c r="J91" s="60"/>
    </row>
    <row r="92" spans="1:10" ht="19.5" customHeight="1" x14ac:dyDescent="0.25">
      <c r="A92" s="17"/>
      <c r="B92" s="17"/>
      <c r="C92" s="17"/>
      <c r="D92" s="17"/>
      <c r="E92" s="17"/>
      <c r="F92" s="17"/>
      <c r="G92" s="17"/>
      <c r="H92" s="60"/>
      <c r="I92" s="61"/>
      <c r="J92" s="60"/>
    </row>
    <row r="93" spans="1:10" ht="19.5" customHeight="1" x14ac:dyDescent="0.25">
      <c r="A93" s="17"/>
      <c r="B93" s="17"/>
      <c r="C93" s="17"/>
      <c r="D93" s="17"/>
      <c r="E93" s="17"/>
      <c r="F93" s="17"/>
      <c r="G93" s="17"/>
      <c r="H93" s="60"/>
      <c r="I93" s="61"/>
      <c r="J93" s="60"/>
    </row>
    <row r="94" spans="1:10" ht="19.5" customHeight="1" x14ac:dyDescent="0.25">
      <c r="A94" s="17"/>
      <c r="B94" s="17"/>
      <c r="C94" s="17"/>
      <c r="D94" s="17"/>
      <c r="E94" s="17"/>
      <c r="F94" s="17"/>
      <c r="G94" s="17"/>
      <c r="H94" s="60"/>
      <c r="I94" s="61"/>
      <c r="J94" s="60"/>
    </row>
    <row r="95" spans="1:10" ht="19.5" customHeight="1" x14ac:dyDescent="0.25">
      <c r="A95" s="17"/>
      <c r="B95" s="17"/>
      <c r="C95" s="17"/>
      <c r="D95" s="17"/>
      <c r="E95" s="17"/>
      <c r="F95" s="17"/>
      <c r="G95" s="17"/>
      <c r="H95" s="60"/>
      <c r="I95" s="61"/>
      <c r="J95" s="60"/>
    </row>
    <row r="96" spans="1:10" ht="19.5" customHeight="1" x14ac:dyDescent="0.25">
      <c r="A96" s="17"/>
      <c r="B96" s="17"/>
      <c r="C96" s="17"/>
      <c r="D96" s="17"/>
      <c r="E96" s="17"/>
      <c r="F96" s="17"/>
      <c r="G96" s="17"/>
      <c r="H96" s="60"/>
      <c r="I96" s="61"/>
      <c r="J96" s="60"/>
    </row>
    <row r="97" spans="1:10" ht="19.5" customHeight="1" x14ac:dyDescent="0.25">
      <c r="A97" s="17"/>
      <c r="B97" s="17"/>
      <c r="C97" s="17"/>
      <c r="D97" s="17"/>
      <c r="E97" s="17"/>
      <c r="F97" s="17"/>
      <c r="G97" s="17"/>
      <c r="H97" s="60"/>
      <c r="I97" s="61"/>
      <c r="J97" s="60"/>
    </row>
    <row r="98" spans="1:10" ht="19.5" customHeight="1" x14ac:dyDescent="0.25">
      <c r="A98" s="17"/>
      <c r="B98" s="17"/>
      <c r="C98" s="17"/>
      <c r="D98" s="17"/>
      <c r="E98" s="17"/>
      <c r="F98" s="17"/>
      <c r="G98" s="17"/>
      <c r="H98" s="60"/>
      <c r="I98" s="61"/>
      <c r="J98" s="60"/>
    </row>
    <row r="99" spans="1:10" ht="19.5" customHeight="1" x14ac:dyDescent="0.25">
      <c r="A99" s="17"/>
      <c r="B99" s="17"/>
      <c r="C99" s="17"/>
      <c r="D99" s="17"/>
      <c r="E99" s="17"/>
      <c r="F99" s="17"/>
      <c r="G99" s="17"/>
      <c r="H99" s="60"/>
      <c r="I99" s="61"/>
      <c r="J99" s="60"/>
    </row>
    <row r="100" spans="1:10" ht="19.5" customHeight="1" x14ac:dyDescent="0.25">
      <c r="A100" s="17"/>
      <c r="B100" s="17"/>
      <c r="C100" s="17"/>
      <c r="D100" s="17"/>
      <c r="E100" s="17"/>
      <c r="F100" s="17"/>
      <c r="G100" s="17"/>
      <c r="H100" s="60"/>
      <c r="I100" s="61"/>
      <c r="J100" s="60"/>
    </row>
  </sheetData>
  <sheetProtection algorithmName="SHA-512" hashValue="bqJRGCY5HmORMhbga30QNg/o4G3rWA9+5Lc1uDBluXACiGw+XH64ZmphidNGhjDEfRoSeSwrHhjyHrU6uxamig==" saltValue="N7ZllhmWurMJPpnNCerg9w==" spinCount="100000" sheet="1" objects="1" scenarios="1"/>
  <mergeCells count="3">
    <mergeCell ref="A1:B1"/>
    <mergeCell ref="C1:E1"/>
    <mergeCell ref="F1:G1"/>
  </mergeCells>
  <conditionalFormatting sqref="A3:G22">
    <cfRule type="expression" dxfId="7" priority="1">
      <formula>MOD(ROW(),2)=1</formula>
    </cfRule>
  </conditionalFormatting>
  <conditionalFormatting sqref="A1:A22 A65:A100">
    <cfRule type="containsText" dxfId="6" priority="2" operator="containsText" text="Change">
      <formula>NOT(ISERROR(SEARCH(("Change"),(A1))))</formula>
    </cfRule>
  </conditionalFormatting>
  <conditionalFormatting sqref="A1:A22 A65:A100">
    <cfRule type="containsText" dxfId="5" priority="3" operator="containsText" text="Delete">
      <formula>NOT(ISERROR(SEARCH(("Delete"),(A1))))</formula>
    </cfRule>
  </conditionalFormatting>
  <conditionalFormatting sqref="A1:A22 A65:A100">
    <cfRule type="containsText" dxfId="4" priority="4" operator="containsText" text="Add">
      <formula>NOT(ISERROR(SEARCH(("Add"),(A1))))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Other Equipment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Lists'!$Q$2:$Q$16</xm:f>
          </x14:formula1>
          <xm:sqref>B3:B22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tabSelected="1" workbookViewId="0">
      <selection activeCell="E13" sqref="E13"/>
    </sheetView>
  </sheetViews>
  <sheetFormatPr defaultColWidth="14.42578125" defaultRowHeight="15" customHeight="1" x14ac:dyDescent="0.25"/>
  <cols>
    <col min="1" max="1" width="7.42578125" customWidth="1"/>
    <col min="2" max="2" width="13" customWidth="1"/>
    <col min="3" max="3" width="6.140625" customWidth="1"/>
    <col min="4" max="4" width="8.85546875" customWidth="1"/>
    <col min="5" max="5" width="18.5703125" customWidth="1"/>
    <col min="6" max="6" width="8.85546875" customWidth="1"/>
    <col min="7" max="7" width="5.140625" customWidth="1"/>
    <col min="8" max="8" width="4.5703125" customWidth="1"/>
    <col min="9" max="10" width="4.28515625" customWidth="1"/>
    <col min="11" max="15" width="7.5703125" customWidth="1"/>
    <col min="16" max="35" width="8.85546875" customWidth="1"/>
  </cols>
  <sheetData>
    <row r="1" spans="1:15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5" t="s">
        <v>31</v>
      </c>
      <c r="H1" s="156"/>
      <c r="I1" s="156"/>
      <c r="J1" s="156"/>
      <c r="K1" s="157"/>
      <c r="L1" s="21">
        <v>2020</v>
      </c>
      <c r="M1" s="158" t="s">
        <v>32</v>
      </c>
      <c r="N1" s="159"/>
      <c r="O1" s="22">
        <v>2022</v>
      </c>
    </row>
    <row r="2" spans="1:15" ht="44.25" customHeight="1" x14ac:dyDescent="0.25">
      <c r="A2" s="23" t="s">
        <v>33</v>
      </c>
      <c r="B2" s="24" t="s">
        <v>34</v>
      </c>
      <c r="C2" s="24" t="s">
        <v>35</v>
      </c>
      <c r="D2" s="24" t="s">
        <v>36</v>
      </c>
      <c r="E2" s="25" t="s">
        <v>37</v>
      </c>
      <c r="F2" s="24" t="s">
        <v>38</v>
      </c>
      <c r="G2" s="24" t="s">
        <v>39</v>
      </c>
      <c r="H2" s="26" t="s">
        <v>50</v>
      </c>
      <c r="I2" s="26" t="s">
        <v>40</v>
      </c>
      <c r="J2" s="27" t="s">
        <v>41</v>
      </c>
      <c r="K2" s="28" t="s">
        <v>42</v>
      </c>
      <c r="L2" s="29" t="s">
        <v>43</v>
      </c>
      <c r="M2" s="28" t="s">
        <v>44</v>
      </c>
      <c r="N2" s="28" t="s">
        <v>51</v>
      </c>
      <c r="O2" s="28" t="s">
        <v>52</v>
      </c>
    </row>
    <row r="3" spans="1:15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9"/>
      <c r="K3" s="30" t="str">
        <f>IF(B3='Table Lists'!$B$2," ",IF(B3='Table Lists'!$G$3,'Table Lists'!$H$3,IF(B3='Table Lists'!$G$4,'Table Lists'!$H$4,IF(B3='Table Lists'!$G$5,'Table Lists'!$H$5,IF(B3='Table Lists'!$G$6,'Table Lists'!$H$6,IF(B3='Table Lists'!$G$7,'Table Lists'!$H$7,IF(B3='Table Lists'!$G$8,'Table Lists'!$H$8,IF(B3='Table Lists'!$G$9,'Table Lists'!$H$9))))))))</f>
        <v xml:space="preserve"> </v>
      </c>
      <c r="L3" s="31" t="str">
        <f>IF(B3='Table Lists'!$B$2, " ", IF($O$1-G3&gt;20,15%,0%))</f>
        <v xml:space="preserve"> </v>
      </c>
      <c r="M3" s="30" t="str">
        <f>IF(B3='Table Lists'!$B$2," ",IF(J3="YES",(K3*0.15),"$0"))</f>
        <v xml:space="preserve"> </v>
      </c>
      <c r="N3" s="18" t="str">
        <f>IF(H3=""," ",IF(H3="No"," ",IF(H3="T1",125+M3-(L3*K3),IF(H3="T2",99+M3-(L3*K3)))))</f>
        <v xml:space="preserve"> </v>
      </c>
      <c r="O3" s="30" t="str">
        <f>IF(B3='Table Lists'!$B$2, " ", K3+M3-(L3*K3))</f>
        <v xml:space="preserve"> </v>
      </c>
    </row>
    <row r="4" spans="1:15" ht="19.5" customHeight="1" x14ac:dyDescent="0.25">
      <c r="A4" s="88"/>
      <c r="B4" s="90"/>
      <c r="C4" s="90"/>
      <c r="D4" s="90"/>
      <c r="E4" s="90"/>
      <c r="F4" s="90"/>
      <c r="G4" s="90"/>
      <c r="H4" s="88"/>
      <c r="I4" s="90"/>
      <c r="J4" s="91"/>
      <c r="K4" s="18" t="str">
        <f>IF(B4='Table Lists'!$B$2," ",IF(B4='Table Lists'!$G$3,'Table Lists'!$H$3,IF(B4='Table Lists'!$G$4,'Table Lists'!$H$4,IF(B4='Table Lists'!$G$5,'Table Lists'!$H$5,IF(B4='Table Lists'!$G$6,'Table Lists'!$H$6,IF(B4='Table Lists'!$G$7,'Table Lists'!$H$7,IF(B4='Table Lists'!$G$8,'Table Lists'!$H$8,IF(B4='Table Lists'!$G$9,'Table Lists'!$H$9))))))))</f>
        <v xml:space="preserve"> </v>
      </c>
      <c r="L4" s="31" t="str">
        <f>IF(B4='Table Lists'!$B$2, " ", IF($O$1-G4&gt;20,15%,0%))</f>
        <v xml:space="preserve"> </v>
      </c>
      <c r="M4" s="30" t="str">
        <f>IF(B4='Table Lists'!$B$2," ",IF(J4="YES",(K4*0.15),"$0"))</f>
        <v xml:space="preserve"> </v>
      </c>
      <c r="N4" s="18" t="str">
        <f t="shared" ref="N4:N22" si="0">IF(H4=""," ",IF(H4="No"," ",IF(H4="T1",125+M4-(L4*K4),IF(H4="T2",99+M4-(L4*K4)))))</f>
        <v xml:space="preserve"> </v>
      </c>
      <c r="O4" s="18" t="str">
        <f>IF(B4='Table Lists'!$B$2, " ", K4+M4-(L4*K4))</f>
        <v xml:space="preserve"> </v>
      </c>
    </row>
    <row r="5" spans="1:15" ht="19.5" customHeight="1" x14ac:dyDescent="0.25">
      <c r="A5" s="88"/>
      <c r="B5" s="90"/>
      <c r="C5" s="90"/>
      <c r="D5" s="90"/>
      <c r="E5" s="90"/>
      <c r="F5" s="90"/>
      <c r="G5" s="90"/>
      <c r="H5" s="88"/>
      <c r="I5" s="90"/>
      <c r="J5" s="91"/>
      <c r="K5" s="18" t="str">
        <f>IF(B5='Table Lists'!$B$2," ",IF(B5='Table Lists'!$G$3,'Table Lists'!$H$3,IF(B5='Table Lists'!$G$4,'Table Lists'!$H$4,IF(B5='Table Lists'!$G$5,'Table Lists'!$H$5,IF(B5='Table Lists'!$G$6,'Table Lists'!$H$6,IF(B5='Table Lists'!$G$7,'Table Lists'!$H$7,IF(B5='Table Lists'!$G$8,'Table Lists'!$H$8,IF(B5='Table Lists'!$G$9,'Table Lists'!$H$9))))))))</f>
        <v xml:space="preserve"> </v>
      </c>
      <c r="L5" s="31" t="str">
        <f>IF(B5='Table Lists'!$B$2, " ", IF($O$1-G5&gt;20,15%,0%))</f>
        <v xml:space="preserve"> </v>
      </c>
      <c r="M5" s="30" t="str">
        <f>IF(B5='Table Lists'!$B$2," ",IF(J5="YES",(K5*0.15),"$0"))</f>
        <v xml:space="preserve"> </v>
      </c>
      <c r="N5" s="18" t="str">
        <f t="shared" si="0"/>
        <v xml:space="preserve"> </v>
      </c>
      <c r="O5" s="18" t="str">
        <f>IF(B5='Table Lists'!$B$2, " ", K5+M5-(L5*K5))</f>
        <v xml:space="preserve"> </v>
      </c>
    </row>
    <row r="6" spans="1:15" ht="19.5" customHeight="1" x14ac:dyDescent="0.25">
      <c r="A6" s="88"/>
      <c r="B6" s="90"/>
      <c r="C6" s="90"/>
      <c r="D6" s="90"/>
      <c r="E6" s="90"/>
      <c r="F6" s="90"/>
      <c r="G6" s="90"/>
      <c r="H6" s="90"/>
      <c r="I6" s="90"/>
      <c r="J6" s="91"/>
      <c r="K6" s="18" t="str">
        <f>IF(B6='Table Lists'!$B$2," ",IF(B6='Table Lists'!$G$3,'Table Lists'!$H$3,IF(B6='Table Lists'!$G$4,'Table Lists'!$H$4,IF(B6='Table Lists'!$G$5,'Table Lists'!$H$5,IF(B6='Table Lists'!$G$6,'Table Lists'!$H$6,IF(B6='Table Lists'!$G$7,'Table Lists'!$H$7,IF(B6='Table Lists'!$G$8,'Table Lists'!$H$8,IF(B6='Table Lists'!$G$9,'Table Lists'!$H$9))))))))</f>
        <v xml:space="preserve"> </v>
      </c>
      <c r="L6" s="31" t="str">
        <f>IF(B6='Table Lists'!$B$2, " ", IF($O$1-G6&gt;20,15%,0%))</f>
        <v xml:space="preserve"> </v>
      </c>
      <c r="M6" s="30" t="str">
        <f>IF(B6='Table Lists'!$B$2," ",IF(J6="YES",(K6*0.15),"$0"))</f>
        <v xml:space="preserve"> </v>
      </c>
      <c r="N6" s="18" t="str">
        <f t="shared" si="0"/>
        <v xml:space="preserve"> </v>
      </c>
      <c r="O6" s="18" t="str">
        <f>IF(B6='Table Lists'!$B$2, " ", K6+M6-(L6*K6))</f>
        <v xml:space="preserve"> </v>
      </c>
    </row>
    <row r="7" spans="1:15" ht="19.5" customHeight="1" x14ac:dyDescent="0.25">
      <c r="A7" s="88"/>
      <c r="B7" s="90"/>
      <c r="C7" s="90"/>
      <c r="D7" s="90"/>
      <c r="E7" s="90"/>
      <c r="F7" s="90"/>
      <c r="G7" s="90"/>
      <c r="H7" s="90"/>
      <c r="I7" s="90"/>
      <c r="J7" s="91"/>
      <c r="K7" s="18" t="str">
        <f>IF(B7='Table Lists'!$B$2," ",IF(B7='Table Lists'!$G$3,'Table Lists'!$H$3,IF(B7='Table Lists'!$G$4,'Table Lists'!$H$4,IF(B7='Table Lists'!$G$5,'Table Lists'!$H$5,IF(B7='Table Lists'!$G$6,'Table Lists'!$H$6,IF(B7='Table Lists'!$G$7,'Table Lists'!$H$7,IF(B7='Table Lists'!$G$8,'Table Lists'!$H$8,IF(B7='Table Lists'!$G$9,'Table Lists'!$H$9))))))))</f>
        <v xml:space="preserve"> </v>
      </c>
      <c r="L7" s="31" t="str">
        <f>IF(B7='Table Lists'!$B$2, " ", IF($O$1-G7&gt;20,15%,0%))</f>
        <v xml:space="preserve"> </v>
      </c>
      <c r="M7" s="30" t="str">
        <f>IF(B7='Table Lists'!$B$2," ",IF(J7="YES",(K7*0.15),"$0"))</f>
        <v xml:space="preserve"> </v>
      </c>
      <c r="N7" s="18" t="str">
        <f t="shared" si="0"/>
        <v xml:space="preserve"> </v>
      </c>
      <c r="O7" s="18" t="str">
        <f>IF(B7='Table Lists'!$B$2, " ", K7+M7-(L7*K7))</f>
        <v xml:space="preserve"> </v>
      </c>
    </row>
    <row r="8" spans="1:15" ht="19.5" customHeight="1" x14ac:dyDescent="0.25">
      <c r="A8" s="88"/>
      <c r="B8" s="90"/>
      <c r="C8" s="90"/>
      <c r="D8" s="90"/>
      <c r="E8" s="90"/>
      <c r="F8" s="90"/>
      <c r="G8" s="90"/>
      <c r="H8" s="90"/>
      <c r="I8" s="90"/>
      <c r="J8" s="91"/>
      <c r="K8" s="18" t="str">
        <f>IF(B8='Table Lists'!$B$2," ",IF(B8='Table Lists'!$G$3,'Table Lists'!$H$3,IF(B8='Table Lists'!$G$4,'Table Lists'!$H$4,IF(B8='Table Lists'!$G$5,'Table Lists'!$H$5,IF(B8='Table Lists'!$G$6,'Table Lists'!$H$6,IF(B8='Table Lists'!$G$7,'Table Lists'!$H$7,IF(B8='Table Lists'!$G$8,'Table Lists'!$H$8,IF(B8='Table Lists'!$G$9,'Table Lists'!$H$9))))))))</f>
        <v xml:space="preserve"> </v>
      </c>
      <c r="L8" s="31" t="str">
        <f>IF(B8='Table Lists'!$B$2, " ", IF($O$1-G8&gt;20,15%,0%))</f>
        <v xml:space="preserve"> </v>
      </c>
      <c r="M8" s="30" t="str">
        <f>IF(B8='Table Lists'!$B$2," ",IF(J8="YES",(K8*0.15),"$0"))</f>
        <v xml:space="preserve"> </v>
      </c>
      <c r="N8" s="18" t="str">
        <f t="shared" si="0"/>
        <v xml:space="preserve"> </v>
      </c>
      <c r="O8" s="18" t="str">
        <f>IF(B8='Table Lists'!$B$2, " ", K8+M8-(L8*K8))</f>
        <v xml:space="preserve"> </v>
      </c>
    </row>
    <row r="9" spans="1:15" ht="19.5" customHeight="1" x14ac:dyDescent="0.25">
      <c r="A9" s="88"/>
      <c r="B9" s="90"/>
      <c r="C9" s="90"/>
      <c r="D9" s="90"/>
      <c r="E9" s="90"/>
      <c r="F9" s="90"/>
      <c r="G9" s="90"/>
      <c r="H9" s="90"/>
      <c r="I9" s="90"/>
      <c r="J9" s="91"/>
      <c r="K9" s="18" t="str">
        <f>IF(B9='Table Lists'!$B$2," ",IF(B9='Table Lists'!$G$3,'Table Lists'!$H$3,IF(B9='Table Lists'!$G$4,'Table Lists'!$H$4,IF(B9='Table Lists'!$G$5,'Table Lists'!$H$5,IF(B9='Table Lists'!$G$6,'Table Lists'!$H$6,IF(B9='Table Lists'!$G$7,'Table Lists'!$H$7,IF(B9='Table Lists'!$G$8,'Table Lists'!$H$8,IF(B9='Table Lists'!$G$9,'Table Lists'!$H$9))))))))</f>
        <v xml:space="preserve"> </v>
      </c>
      <c r="L9" s="31" t="str">
        <f>IF(B9='Table Lists'!$B$2, " ", IF($O$1-G9&gt;20,15%,0%))</f>
        <v xml:space="preserve"> </v>
      </c>
      <c r="M9" s="30" t="str">
        <f>IF(B9='Table Lists'!$B$2," ",IF(J9="YES",(K9*0.15),"$0"))</f>
        <v xml:space="preserve"> </v>
      </c>
      <c r="N9" s="18" t="str">
        <f t="shared" si="0"/>
        <v xml:space="preserve"> </v>
      </c>
      <c r="O9" s="18" t="str">
        <f>IF(B9='Table Lists'!$B$2, " ", K9+M9-(L9*K9))</f>
        <v xml:space="preserve"> </v>
      </c>
    </row>
    <row r="10" spans="1:15" ht="19.5" customHeight="1" x14ac:dyDescent="0.25">
      <c r="A10" s="88"/>
      <c r="B10" s="90"/>
      <c r="C10" s="90"/>
      <c r="D10" s="90"/>
      <c r="E10" s="90"/>
      <c r="F10" s="90"/>
      <c r="G10" s="90"/>
      <c r="H10" s="90"/>
      <c r="I10" s="90"/>
      <c r="J10" s="91"/>
      <c r="K10" s="18" t="str">
        <f>IF(B10='Table Lists'!$B$2," ",IF(B10='Table Lists'!$G$3,'Table Lists'!$H$3,IF(B10='Table Lists'!$G$4,'Table Lists'!$H$4,IF(B10='Table Lists'!$G$5,'Table Lists'!$H$5,IF(B10='Table Lists'!$G$6,'Table Lists'!$H$6,IF(B10='Table Lists'!$G$7,'Table Lists'!$H$7,IF(B10='Table Lists'!$G$8,'Table Lists'!$H$8,IF(B10='Table Lists'!$G$9,'Table Lists'!$H$9))))))))</f>
        <v xml:space="preserve"> </v>
      </c>
      <c r="L10" s="31" t="str">
        <f>IF(B10='Table Lists'!$B$2, " ", IF($O$1-G10&gt;20,15%,0%))</f>
        <v xml:space="preserve"> </v>
      </c>
      <c r="M10" s="30" t="str">
        <f>IF(B10='Table Lists'!$B$2," ",IF(J10="YES",(K10*0.15),"$0"))</f>
        <v xml:space="preserve"> </v>
      </c>
      <c r="N10" s="18" t="str">
        <f t="shared" si="0"/>
        <v xml:space="preserve"> </v>
      </c>
      <c r="O10" s="18" t="str">
        <f>IF(B10='Table Lists'!$B$2, " ", K10+M10-(L10*K10))</f>
        <v xml:space="preserve"> </v>
      </c>
    </row>
    <row r="11" spans="1:15" ht="19.5" customHeight="1" x14ac:dyDescent="0.25">
      <c r="A11" s="88"/>
      <c r="B11" s="90"/>
      <c r="C11" s="90"/>
      <c r="D11" s="90"/>
      <c r="E11" s="90"/>
      <c r="F11" s="90"/>
      <c r="G11" s="90"/>
      <c r="H11" s="90"/>
      <c r="I11" s="90"/>
      <c r="J11" s="91"/>
      <c r="K11" s="18" t="str">
        <f>IF(B11='Table Lists'!$B$2," ",IF(B11='Table Lists'!$G$3,'Table Lists'!$H$3,IF(B11='Table Lists'!$G$4,'Table Lists'!$H$4,IF(B11='Table Lists'!$G$5,'Table Lists'!$H$5,IF(B11='Table Lists'!$G$6,'Table Lists'!$H$6,IF(B11='Table Lists'!$G$7,'Table Lists'!$H$7,IF(B11='Table Lists'!$G$8,'Table Lists'!$H$8,IF(B11='Table Lists'!$G$9,'Table Lists'!$H$9))))))))</f>
        <v xml:space="preserve"> </v>
      </c>
      <c r="L11" s="31" t="str">
        <f>IF(B11='Table Lists'!$B$2, " ", IF($O$1-G11&gt;20,15%,0%))</f>
        <v xml:space="preserve"> </v>
      </c>
      <c r="M11" s="30" t="str">
        <f>IF(B11='Table Lists'!$B$2," ",IF(J11="YES",(K11*0.15),"$0"))</f>
        <v xml:space="preserve"> </v>
      </c>
      <c r="N11" s="18" t="str">
        <f t="shared" si="0"/>
        <v xml:space="preserve"> </v>
      </c>
      <c r="O11" s="18" t="str">
        <f>IF(B11='Table Lists'!$B$2, " ", K11+M11-(L11*K11))</f>
        <v xml:space="preserve"> </v>
      </c>
    </row>
    <row r="12" spans="1:15" ht="19.5" customHeight="1" x14ac:dyDescent="0.25">
      <c r="A12" s="88"/>
      <c r="B12" s="90"/>
      <c r="C12" s="90"/>
      <c r="D12" s="90"/>
      <c r="E12" s="90"/>
      <c r="F12" s="90"/>
      <c r="G12" s="90"/>
      <c r="H12" s="90"/>
      <c r="I12" s="90"/>
      <c r="J12" s="91"/>
      <c r="K12" s="18" t="str">
        <f>IF(B12='Table Lists'!$B$2," ",IF(B12='Table Lists'!$G$3,'Table Lists'!$H$3,IF(B12='Table Lists'!$G$4,'Table Lists'!$H$4,IF(B12='Table Lists'!$G$5,'Table Lists'!$H$5,IF(B12='Table Lists'!$G$6,'Table Lists'!$H$6,IF(B12='Table Lists'!$G$7,'Table Lists'!$H$7,IF(B12='Table Lists'!$G$8,'Table Lists'!$H$8,IF(B12='Table Lists'!$G$9,'Table Lists'!$H$9))))))))</f>
        <v xml:space="preserve"> </v>
      </c>
      <c r="L12" s="31" t="str">
        <f>IF(B12='Table Lists'!$B$2, " ", IF($O$1-G12&gt;20,15%,0%))</f>
        <v xml:space="preserve"> </v>
      </c>
      <c r="M12" s="30" t="str">
        <f>IF(B12='Table Lists'!$B$2," ",IF(J12="YES",(K12*0.15),"$0"))</f>
        <v xml:space="preserve"> </v>
      </c>
      <c r="N12" s="18" t="str">
        <f t="shared" si="0"/>
        <v xml:space="preserve"> </v>
      </c>
      <c r="O12" s="18" t="str">
        <f>IF(B12='Table Lists'!$B$2, " ", K12+M12-(L12*K12))</f>
        <v xml:space="preserve"> </v>
      </c>
    </row>
    <row r="13" spans="1:15" ht="19.5" customHeight="1" x14ac:dyDescent="0.25">
      <c r="A13" s="88"/>
      <c r="B13" s="90"/>
      <c r="C13" s="90"/>
      <c r="D13" s="90"/>
      <c r="E13" s="90"/>
      <c r="F13" s="90"/>
      <c r="G13" s="90"/>
      <c r="H13" s="90"/>
      <c r="I13" s="90"/>
      <c r="J13" s="91"/>
      <c r="K13" s="18" t="str">
        <f>IF(B13='Table Lists'!$B$2," ",IF(B13='Table Lists'!$G$3,'Table Lists'!$H$3,IF(B13='Table Lists'!$G$4,'Table Lists'!$H$4,IF(B13='Table Lists'!$G$5,'Table Lists'!$H$5,IF(B13='Table Lists'!$G$6,'Table Lists'!$H$6,IF(B13='Table Lists'!$G$7,'Table Lists'!$H$7,IF(B13='Table Lists'!$G$8,'Table Lists'!$H$8,IF(B13='Table Lists'!$G$9,'Table Lists'!$H$9))))))))</f>
        <v xml:space="preserve"> </v>
      </c>
      <c r="L13" s="31" t="str">
        <f>IF(B13='Table Lists'!$B$2, " ", IF($O$1-G13&gt;20,15%,0%))</f>
        <v xml:space="preserve"> </v>
      </c>
      <c r="M13" s="30" t="str">
        <f>IF(B13='Table Lists'!$B$2," ",IF(J13="YES",(K13*0.15),"$0"))</f>
        <v xml:space="preserve"> </v>
      </c>
      <c r="N13" s="18" t="str">
        <f t="shared" si="0"/>
        <v xml:space="preserve"> </v>
      </c>
      <c r="O13" s="18" t="str">
        <f>IF(B13='Table Lists'!$B$2, " ", K13+M13-(L13*K13))</f>
        <v xml:space="preserve"> </v>
      </c>
    </row>
    <row r="14" spans="1:15" ht="19.5" customHeight="1" x14ac:dyDescent="0.25">
      <c r="A14" s="88"/>
      <c r="B14" s="90"/>
      <c r="C14" s="90"/>
      <c r="D14" s="90"/>
      <c r="E14" s="90"/>
      <c r="F14" s="90"/>
      <c r="G14" s="90"/>
      <c r="H14" s="90"/>
      <c r="I14" s="90"/>
      <c r="J14" s="91"/>
      <c r="K14" s="18" t="str">
        <f>IF(B14='Table Lists'!$B$2," ",IF(B14='Table Lists'!$G$3,'Table Lists'!$H$3,IF(B14='Table Lists'!$G$4,'Table Lists'!$H$4,IF(B14='Table Lists'!$G$5,'Table Lists'!$H$5,IF(B14='Table Lists'!$G$6,'Table Lists'!$H$6,IF(B14='Table Lists'!$G$7,'Table Lists'!$H$7,IF(B14='Table Lists'!$G$8,'Table Lists'!$H$8,IF(B14='Table Lists'!$G$9,'Table Lists'!$H$9))))))))</f>
        <v xml:space="preserve"> </v>
      </c>
      <c r="L14" s="31" t="str">
        <f>IF(B14='Table Lists'!$B$2, " ", IF($O$1-G14&gt;20,15%,0%))</f>
        <v xml:space="preserve"> </v>
      </c>
      <c r="M14" s="30" t="str">
        <f>IF(B14='Table Lists'!$B$2," ",IF(J14="YES",(K14*0.15),"$0"))</f>
        <v xml:space="preserve"> </v>
      </c>
      <c r="N14" s="18" t="str">
        <f t="shared" si="0"/>
        <v xml:space="preserve"> </v>
      </c>
      <c r="O14" s="18" t="str">
        <f>IF(B14='Table Lists'!$B$2, " ", K14+M14-(L14*K14))</f>
        <v xml:space="preserve"> </v>
      </c>
    </row>
    <row r="15" spans="1:15" ht="19.5" customHeight="1" x14ac:dyDescent="0.25">
      <c r="A15" s="88"/>
      <c r="B15" s="90"/>
      <c r="C15" s="90"/>
      <c r="D15" s="90"/>
      <c r="E15" s="90"/>
      <c r="F15" s="90"/>
      <c r="G15" s="90"/>
      <c r="H15" s="90"/>
      <c r="I15" s="90"/>
      <c r="J15" s="91"/>
      <c r="K15" s="18" t="str">
        <f>IF(B15='Table Lists'!$B$2," ",IF(B15='Table Lists'!$G$3,'Table Lists'!$H$3,IF(B15='Table Lists'!$G$4,'Table Lists'!$H$4,IF(B15='Table Lists'!$G$5,'Table Lists'!$H$5,IF(B15='Table Lists'!$G$6,'Table Lists'!$H$6,IF(B15='Table Lists'!$G$7,'Table Lists'!$H$7,IF(B15='Table Lists'!$G$8,'Table Lists'!$H$8,IF(B15='Table Lists'!$G$9,'Table Lists'!$H$9))))))))</f>
        <v xml:space="preserve"> </v>
      </c>
      <c r="L15" s="31" t="str">
        <f>IF(B15='Table Lists'!$B$2, " ", IF($O$1-G15&gt;20,15%,0%))</f>
        <v xml:space="preserve"> </v>
      </c>
      <c r="M15" s="30" t="str">
        <f>IF(B15='Table Lists'!$B$2," ",IF(J15="YES",(K15*0.15),"$0"))</f>
        <v xml:space="preserve"> </v>
      </c>
      <c r="N15" s="18" t="str">
        <f t="shared" si="0"/>
        <v xml:space="preserve"> </v>
      </c>
      <c r="O15" s="18" t="str">
        <f>IF(B15='Table Lists'!$B$2, " ", K15+M15-(L15*K15))</f>
        <v xml:space="preserve"> </v>
      </c>
    </row>
    <row r="16" spans="1:15" ht="19.5" customHeight="1" x14ac:dyDescent="0.25">
      <c r="A16" s="88"/>
      <c r="B16" s="90"/>
      <c r="C16" s="90"/>
      <c r="D16" s="90"/>
      <c r="E16" s="90"/>
      <c r="F16" s="90"/>
      <c r="G16" s="90"/>
      <c r="H16" s="90"/>
      <c r="I16" s="90"/>
      <c r="J16" s="91"/>
      <c r="K16" s="18" t="str">
        <f>IF(B16='Table Lists'!$B$2," ",IF(B16='Table Lists'!$G$3,'Table Lists'!$H$3,IF(B16='Table Lists'!$G$4,'Table Lists'!$H$4,IF(B16='Table Lists'!$G$5,'Table Lists'!$H$5,IF(B16='Table Lists'!$G$6,'Table Lists'!$H$6,IF(B16='Table Lists'!$G$7,'Table Lists'!$H$7,IF(B16='Table Lists'!$G$8,'Table Lists'!$H$8,IF(B16='Table Lists'!$G$9,'Table Lists'!$H$9))))))))</f>
        <v xml:space="preserve"> </v>
      </c>
      <c r="L16" s="31" t="str">
        <f>IF(B16='Table Lists'!$B$2, " ", IF($O$1-G16&gt;20,15%,0%))</f>
        <v xml:space="preserve"> </v>
      </c>
      <c r="M16" s="30" t="str">
        <f>IF(B16='Table Lists'!$B$2," ",IF(J16="YES",(K16*0.15),"$0"))</f>
        <v xml:space="preserve"> </v>
      </c>
      <c r="N16" s="18" t="str">
        <f t="shared" si="0"/>
        <v xml:space="preserve"> </v>
      </c>
      <c r="O16" s="18" t="str">
        <f>IF(B16='Table Lists'!$B$2, " ", K16+M16-(L16*K16))</f>
        <v xml:space="preserve"> </v>
      </c>
    </row>
    <row r="17" spans="1:15" ht="19.5" customHeight="1" x14ac:dyDescent="0.25">
      <c r="A17" s="88"/>
      <c r="B17" s="90"/>
      <c r="C17" s="90"/>
      <c r="D17" s="90"/>
      <c r="E17" s="90"/>
      <c r="F17" s="90"/>
      <c r="G17" s="90"/>
      <c r="H17" s="90"/>
      <c r="I17" s="90"/>
      <c r="J17" s="91"/>
      <c r="K17" s="18" t="str">
        <f>IF(B17='Table Lists'!$B$2," ",IF(B17='Table Lists'!$G$3,'Table Lists'!$H$3,IF(B17='Table Lists'!$G$4,'Table Lists'!$H$4,IF(B17='Table Lists'!$G$5,'Table Lists'!$H$5,IF(B17='Table Lists'!$G$6,'Table Lists'!$H$6,IF(B17='Table Lists'!$G$7,'Table Lists'!$H$7,IF(B17='Table Lists'!$G$8,'Table Lists'!$H$8,IF(B17='Table Lists'!$G$9,'Table Lists'!$H$9))))))))</f>
        <v xml:space="preserve"> </v>
      </c>
      <c r="L17" s="31" t="str">
        <f>IF(B17='Table Lists'!$B$2, " ", IF($O$1-G17&gt;20,15%,0%))</f>
        <v xml:space="preserve"> </v>
      </c>
      <c r="M17" s="30" t="str">
        <f>IF(B17='Table Lists'!$B$2," ",IF(J17="YES",(K17*0.15),"$0"))</f>
        <v xml:space="preserve"> </v>
      </c>
      <c r="N17" s="18" t="str">
        <f t="shared" si="0"/>
        <v xml:space="preserve"> </v>
      </c>
      <c r="O17" s="18" t="str">
        <f>IF(B17='Table Lists'!$B$2, " ", K17+M17-(L17*K17))</f>
        <v xml:space="preserve"> </v>
      </c>
    </row>
    <row r="18" spans="1:15" ht="19.5" customHeight="1" x14ac:dyDescent="0.25">
      <c r="A18" s="88"/>
      <c r="B18" s="90"/>
      <c r="C18" s="90"/>
      <c r="D18" s="90"/>
      <c r="E18" s="90"/>
      <c r="F18" s="90"/>
      <c r="G18" s="90"/>
      <c r="H18" s="90"/>
      <c r="I18" s="90"/>
      <c r="J18" s="91"/>
      <c r="K18" s="18" t="str">
        <f>IF(B18='Table Lists'!$B$2," ",IF(B18='Table Lists'!$G$3,'Table Lists'!$H$3,IF(B18='Table Lists'!$G$4,'Table Lists'!$H$4,IF(B18='Table Lists'!$G$5,'Table Lists'!$H$5,IF(B18='Table Lists'!$G$6,'Table Lists'!$H$6,IF(B18='Table Lists'!$G$7,'Table Lists'!$H$7,IF(B18='Table Lists'!$G$8,'Table Lists'!$H$8,IF(B18='Table Lists'!$G$9,'Table Lists'!$H$9))))))))</f>
        <v xml:space="preserve"> </v>
      </c>
      <c r="L18" s="31" t="str">
        <f>IF(B18='Table Lists'!$B$2, " ", IF($O$1-G18&gt;20,15%,0%))</f>
        <v xml:space="preserve"> </v>
      </c>
      <c r="M18" s="30" t="str">
        <f>IF(B18='Table Lists'!$B$2," ",IF(J18="YES",(K18*0.15),"$0"))</f>
        <v xml:space="preserve"> </v>
      </c>
      <c r="N18" s="18" t="str">
        <f t="shared" si="0"/>
        <v xml:space="preserve"> </v>
      </c>
      <c r="O18" s="18" t="str">
        <f>IF(B18='Table Lists'!$B$2, " ", K18+M18-(L18*K18))</f>
        <v xml:space="preserve"> </v>
      </c>
    </row>
    <row r="19" spans="1:15" ht="19.5" customHeight="1" x14ac:dyDescent="0.25">
      <c r="A19" s="88"/>
      <c r="B19" s="90"/>
      <c r="C19" s="90"/>
      <c r="D19" s="90"/>
      <c r="E19" s="90"/>
      <c r="F19" s="90"/>
      <c r="G19" s="90"/>
      <c r="H19" s="90"/>
      <c r="I19" s="90"/>
      <c r="J19" s="91"/>
      <c r="K19" s="18" t="str">
        <f>IF(B19='Table Lists'!$B$2," ",IF(B19='Table Lists'!$G$3,'Table Lists'!$H$3,IF(B19='Table Lists'!$G$4,'Table Lists'!$H$4,IF(B19='Table Lists'!$G$5,'Table Lists'!$H$5,IF(B19='Table Lists'!$G$6,'Table Lists'!$H$6,IF(B19='Table Lists'!$G$7,'Table Lists'!$H$7,IF(B19='Table Lists'!$G$8,'Table Lists'!$H$8,IF(B19='Table Lists'!$G$9,'Table Lists'!$H$9))))))))</f>
        <v xml:space="preserve"> </v>
      </c>
      <c r="L19" s="31" t="str">
        <f>IF(B19='Table Lists'!$B$2, " ", IF($O$1-G19&gt;20,15%,0%))</f>
        <v xml:space="preserve"> </v>
      </c>
      <c r="M19" s="30" t="str">
        <f>IF(B19='Table Lists'!$B$2," ",IF(J19="YES",(K19*0.15),"$0"))</f>
        <v xml:space="preserve"> </v>
      </c>
      <c r="N19" s="18" t="str">
        <f t="shared" si="0"/>
        <v xml:space="preserve"> </v>
      </c>
      <c r="O19" s="18" t="str">
        <f>IF(B19='Table Lists'!$B$2, " ", K19+M19-(L19*K19))</f>
        <v xml:space="preserve"> </v>
      </c>
    </row>
    <row r="20" spans="1:15" ht="19.5" customHeight="1" x14ac:dyDescent="0.25">
      <c r="A20" s="88"/>
      <c r="B20" s="90"/>
      <c r="C20" s="90"/>
      <c r="D20" s="90"/>
      <c r="E20" s="90"/>
      <c r="F20" s="90"/>
      <c r="G20" s="90"/>
      <c r="H20" s="90"/>
      <c r="I20" s="90"/>
      <c r="J20" s="91"/>
      <c r="K20" s="18" t="str">
        <f>IF(B20='Table Lists'!$B$2," ",IF(B20='Table Lists'!$G$3,'Table Lists'!$H$3,IF(B20='Table Lists'!$G$4,'Table Lists'!$H$4,IF(B20='Table Lists'!$G$5,'Table Lists'!$H$5,IF(B20='Table Lists'!$G$6,'Table Lists'!$H$6,IF(B20='Table Lists'!$G$7,'Table Lists'!$H$7,IF(B20='Table Lists'!$G$8,'Table Lists'!$H$8,IF(B20='Table Lists'!$G$9,'Table Lists'!$H$9))))))))</f>
        <v xml:space="preserve"> </v>
      </c>
      <c r="L20" s="31" t="str">
        <f>IF(B20='Table Lists'!$B$2, " ", IF($O$1-G20&gt;20,15%,0%))</f>
        <v xml:space="preserve"> </v>
      </c>
      <c r="M20" s="30" t="str">
        <f>IF(B20='Table Lists'!$B$2," ",IF(J20="YES",(K20*0.15),"$0"))</f>
        <v xml:space="preserve"> </v>
      </c>
      <c r="N20" s="18" t="str">
        <f t="shared" si="0"/>
        <v xml:space="preserve"> </v>
      </c>
      <c r="O20" s="18" t="str">
        <f>IF(B20='Table Lists'!$B$2, " ", K20+M20-(L20*K20))</f>
        <v xml:space="preserve"> </v>
      </c>
    </row>
    <row r="21" spans="1:15" ht="19.5" customHeight="1" x14ac:dyDescent="0.25">
      <c r="A21" s="88"/>
      <c r="B21" s="90"/>
      <c r="C21" s="90"/>
      <c r="D21" s="90"/>
      <c r="E21" s="90"/>
      <c r="F21" s="90"/>
      <c r="G21" s="90"/>
      <c r="H21" s="90"/>
      <c r="I21" s="90"/>
      <c r="J21" s="91"/>
      <c r="K21" s="18" t="str">
        <f>IF(B21='Table Lists'!$B$2," ",IF(B21='Table Lists'!$G$3,'Table Lists'!$H$3,IF(B21='Table Lists'!$G$4,'Table Lists'!$H$4,IF(B21='Table Lists'!$G$5,'Table Lists'!$H$5,IF(B21='Table Lists'!$G$6,'Table Lists'!$H$6,IF(B21='Table Lists'!$G$7,'Table Lists'!$H$7,IF(B21='Table Lists'!$G$8,'Table Lists'!$H$8,IF(B21='Table Lists'!$G$9,'Table Lists'!$H$9))))))))</f>
        <v xml:space="preserve"> </v>
      </c>
      <c r="L21" s="31" t="str">
        <f>IF(B21='Table Lists'!$B$2, " ", IF($O$1-G21&gt;20,15%,0%))</f>
        <v xml:space="preserve"> </v>
      </c>
      <c r="M21" s="30" t="str">
        <f>IF(B21='Table Lists'!$B$2," ",IF(J21="YES",(K21*0.15),"$0"))</f>
        <v xml:space="preserve"> </v>
      </c>
      <c r="N21" s="18" t="str">
        <f t="shared" si="0"/>
        <v xml:space="preserve"> </v>
      </c>
      <c r="O21" s="18" t="str">
        <f>IF(B21='Table Lists'!$B$2, " ", K21+M21-(L21*K21))</f>
        <v xml:space="preserve"> </v>
      </c>
    </row>
    <row r="22" spans="1:15" ht="19.5" customHeight="1" x14ac:dyDescent="0.25">
      <c r="A22" s="88"/>
      <c r="B22" s="90"/>
      <c r="C22" s="90"/>
      <c r="D22" s="90"/>
      <c r="E22" s="90"/>
      <c r="F22" s="90"/>
      <c r="G22" s="90"/>
      <c r="H22" s="90"/>
      <c r="I22" s="90"/>
      <c r="J22" s="91"/>
      <c r="K22" s="18" t="str">
        <f>IF(B22='Table Lists'!$B$2," ",IF(B22='Table Lists'!$G$3,'Table Lists'!$H$3,IF(B22='Table Lists'!$G$4,'Table Lists'!$H$4,IF(B22='Table Lists'!$G$5,'Table Lists'!$H$5,IF(B22='Table Lists'!$G$6,'Table Lists'!$H$6,IF(B22='Table Lists'!$G$7,'Table Lists'!$H$7,IF(B22='Table Lists'!$G$8,'Table Lists'!$H$8,IF(B22='Table Lists'!$G$9,'Table Lists'!$H$9))))))))</f>
        <v xml:space="preserve"> </v>
      </c>
      <c r="L22" s="31" t="str">
        <f>IF(B22='Table Lists'!$B$2, " ", IF($O$1-G22&gt;20,15%,0%))</f>
        <v xml:space="preserve"> </v>
      </c>
      <c r="M22" s="30" t="str">
        <f>IF(B22='Table Lists'!$B$2," ",IF(J22="YES",(K22*0.15),"$0"))</f>
        <v xml:space="preserve"> </v>
      </c>
      <c r="N22" s="18" t="str">
        <f t="shared" si="0"/>
        <v xml:space="preserve"> </v>
      </c>
      <c r="O22" s="18" t="str">
        <f>IF(B22='Table Lists'!$B$2, " ", K22+M22-(L22*K22))</f>
        <v xml:space="preserve"> </v>
      </c>
    </row>
    <row r="23" spans="1:15" ht="19.5" customHeight="1" x14ac:dyDescent="0.25"/>
    <row r="24" spans="1:15" ht="19.5" customHeight="1" x14ac:dyDescent="0.25"/>
    <row r="25" spans="1:15" ht="19.5" customHeight="1" x14ac:dyDescent="0.25"/>
    <row r="26" spans="1:15" ht="19.5" customHeight="1" x14ac:dyDescent="0.25"/>
    <row r="27" spans="1:15" ht="19.5" customHeight="1" x14ac:dyDescent="0.25"/>
    <row r="28" spans="1:15" ht="19.5" customHeight="1" x14ac:dyDescent="0.25"/>
    <row r="29" spans="1:15" ht="19.5" customHeight="1" x14ac:dyDescent="0.25"/>
    <row r="30" spans="1:15" ht="19.5" customHeight="1" x14ac:dyDescent="0.25"/>
    <row r="31" spans="1:15" ht="19.5" customHeight="1" x14ac:dyDescent="0.25"/>
    <row r="32" spans="1:15" ht="19.5" customHeight="1" x14ac:dyDescent="0.25"/>
    <row r="33" spans="14:14" ht="19.5" customHeight="1" x14ac:dyDescent="0.25"/>
    <row r="34" spans="14:14" ht="19.5" customHeight="1" x14ac:dyDescent="0.25"/>
    <row r="35" spans="14:14" ht="19.5" customHeight="1" x14ac:dyDescent="0.25"/>
    <row r="36" spans="14:14" ht="19.5" customHeight="1" x14ac:dyDescent="0.25"/>
    <row r="37" spans="14:14" ht="19.5" customHeight="1" x14ac:dyDescent="0.25"/>
    <row r="38" spans="14:14" ht="19.5" customHeight="1" x14ac:dyDescent="0.25"/>
    <row r="39" spans="14:14" ht="19.5" customHeight="1" x14ac:dyDescent="0.25"/>
    <row r="40" spans="14:14" ht="19.5" customHeight="1" x14ac:dyDescent="0.25"/>
    <row r="41" spans="14:14" ht="19.5" customHeight="1" x14ac:dyDescent="0.25"/>
    <row r="42" spans="14:14" ht="19.5" customHeight="1" x14ac:dyDescent="0.25"/>
    <row r="43" spans="14:14" ht="19.5" customHeight="1" x14ac:dyDescent="0.25"/>
    <row r="44" spans="14:14" ht="19.5" customHeight="1" x14ac:dyDescent="0.25">
      <c r="N44" s="20"/>
    </row>
    <row r="45" spans="14:14" ht="19.5" customHeight="1" x14ac:dyDescent="0.25">
      <c r="N45" s="20"/>
    </row>
    <row r="46" spans="14:14" ht="19.5" customHeight="1" x14ac:dyDescent="0.25">
      <c r="N46" s="20"/>
    </row>
    <row r="47" spans="14:14" ht="19.5" customHeight="1" x14ac:dyDescent="0.25">
      <c r="N47" s="20"/>
    </row>
    <row r="48" spans="14:14" ht="19.5" customHeight="1" x14ac:dyDescent="0.25">
      <c r="N48" s="20"/>
    </row>
    <row r="49" spans="14:14" ht="19.5" customHeight="1" x14ac:dyDescent="0.25">
      <c r="N49" s="20"/>
    </row>
    <row r="50" spans="14:14" ht="19.5" customHeight="1" x14ac:dyDescent="0.25">
      <c r="N50" s="20"/>
    </row>
    <row r="51" spans="14:14" ht="19.5" customHeight="1" x14ac:dyDescent="0.25">
      <c r="N51" s="20"/>
    </row>
    <row r="52" spans="14:14" ht="19.5" customHeight="1" x14ac:dyDescent="0.25">
      <c r="N52" s="20"/>
    </row>
    <row r="53" spans="14:14" ht="19.5" customHeight="1" x14ac:dyDescent="0.25">
      <c r="N53" s="20"/>
    </row>
    <row r="54" spans="14:14" ht="19.5" customHeight="1" x14ac:dyDescent="0.25">
      <c r="N54" s="20"/>
    </row>
    <row r="55" spans="14:14" ht="19.5" customHeight="1" x14ac:dyDescent="0.25">
      <c r="N55" s="20"/>
    </row>
    <row r="56" spans="14:14" ht="19.5" customHeight="1" x14ac:dyDescent="0.25">
      <c r="N56" s="20"/>
    </row>
    <row r="57" spans="14:14" ht="19.5" customHeight="1" x14ac:dyDescent="0.25">
      <c r="N57" s="20"/>
    </row>
    <row r="58" spans="14:14" ht="19.5" customHeight="1" x14ac:dyDescent="0.25">
      <c r="N58" s="20"/>
    </row>
    <row r="59" spans="14:14" ht="19.5" customHeight="1" x14ac:dyDescent="0.25">
      <c r="N59" s="20"/>
    </row>
    <row r="60" spans="14:14" ht="19.5" customHeight="1" x14ac:dyDescent="0.25">
      <c r="N60" s="20"/>
    </row>
    <row r="61" spans="14:14" ht="19.5" customHeight="1" x14ac:dyDescent="0.25">
      <c r="N61" s="20"/>
    </row>
    <row r="62" spans="14:14" ht="19.5" customHeight="1" x14ac:dyDescent="0.25">
      <c r="N62" s="20"/>
    </row>
    <row r="63" spans="14:14" ht="19.5" customHeight="1" x14ac:dyDescent="0.25">
      <c r="N63" s="20"/>
    </row>
    <row r="64" spans="14:14" ht="19.5" customHeight="1" x14ac:dyDescent="0.25">
      <c r="N64" s="20"/>
    </row>
    <row r="65" spans="14:14" ht="19.5" customHeight="1" x14ac:dyDescent="0.25">
      <c r="N65" s="20"/>
    </row>
    <row r="66" spans="14:14" ht="19.5" customHeight="1" x14ac:dyDescent="0.25">
      <c r="N66" s="20"/>
    </row>
    <row r="67" spans="14:14" ht="19.5" customHeight="1" x14ac:dyDescent="0.25">
      <c r="N67" s="20"/>
    </row>
    <row r="68" spans="14:14" ht="19.5" customHeight="1" x14ac:dyDescent="0.25">
      <c r="N68" s="20"/>
    </row>
    <row r="69" spans="14:14" ht="19.5" customHeight="1" x14ac:dyDescent="0.25">
      <c r="N69" s="20"/>
    </row>
    <row r="70" spans="14:14" ht="19.5" customHeight="1" x14ac:dyDescent="0.25">
      <c r="N70" s="20"/>
    </row>
    <row r="71" spans="14:14" ht="19.5" customHeight="1" x14ac:dyDescent="0.25">
      <c r="N71" s="20"/>
    </row>
    <row r="72" spans="14:14" ht="19.5" customHeight="1" x14ac:dyDescent="0.25">
      <c r="N72" s="20"/>
    </row>
    <row r="73" spans="14:14" ht="19.5" customHeight="1" x14ac:dyDescent="0.25">
      <c r="N73" s="20"/>
    </row>
    <row r="74" spans="14:14" ht="19.5" customHeight="1" x14ac:dyDescent="0.25">
      <c r="N74" s="20"/>
    </row>
    <row r="75" spans="14:14" ht="19.5" customHeight="1" x14ac:dyDescent="0.25">
      <c r="N75" s="20"/>
    </row>
    <row r="76" spans="14:14" ht="19.5" customHeight="1" x14ac:dyDescent="0.25">
      <c r="N76" s="20"/>
    </row>
    <row r="77" spans="14:14" ht="19.5" customHeight="1" x14ac:dyDescent="0.25">
      <c r="N77" s="20"/>
    </row>
    <row r="78" spans="14:14" ht="19.5" customHeight="1" x14ac:dyDescent="0.25">
      <c r="N78" s="20"/>
    </row>
    <row r="79" spans="14:14" ht="19.5" customHeight="1" x14ac:dyDescent="0.25">
      <c r="N79" s="20"/>
    </row>
    <row r="80" spans="14:14" ht="19.5" customHeight="1" x14ac:dyDescent="0.25">
      <c r="N80" s="20"/>
    </row>
    <row r="81" spans="14:14" ht="19.5" customHeight="1" x14ac:dyDescent="0.25">
      <c r="N81" s="20"/>
    </row>
    <row r="82" spans="14:14" ht="19.5" customHeight="1" x14ac:dyDescent="0.25">
      <c r="N82" s="20"/>
    </row>
    <row r="83" spans="14:14" ht="19.5" customHeight="1" x14ac:dyDescent="0.25">
      <c r="N83" s="20"/>
    </row>
    <row r="84" spans="14:14" ht="19.5" customHeight="1" x14ac:dyDescent="0.25">
      <c r="N84" s="20"/>
    </row>
    <row r="85" spans="14:14" ht="19.5" customHeight="1" x14ac:dyDescent="0.25">
      <c r="N85" s="20"/>
    </row>
    <row r="86" spans="14:14" ht="19.5" customHeight="1" x14ac:dyDescent="0.25">
      <c r="N86" s="20"/>
    </row>
    <row r="87" spans="14:14" ht="19.5" customHeight="1" x14ac:dyDescent="0.25">
      <c r="N87" s="20"/>
    </row>
    <row r="88" spans="14:14" ht="19.5" customHeight="1" x14ac:dyDescent="0.25">
      <c r="N88" s="20"/>
    </row>
    <row r="89" spans="14:14" ht="19.5" customHeight="1" x14ac:dyDescent="0.25">
      <c r="N89" s="20"/>
    </row>
    <row r="90" spans="14:14" ht="19.5" customHeight="1" x14ac:dyDescent="0.25">
      <c r="N90" s="20"/>
    </row>
    <row r="91" spans="14:14" ht="19.5" customHeight="1" x14ac:dyDescent="0.25">
      <c r="N91" s="20"/>
    </row>
    <row r="92" spans="14:14" ht="19.5" customHeight="1" x14ac:dyDescent="0.25">
      <c r="N92" s="20"/>
    </row>
    <row r="93" spans="14:14" ht="19.5" customHeight="1" x14ac:dyDescent="0.25">
      <c r="N93" s="20"/>
    </row>
    <row r="94" spans="14:14" ht="19.5" customHeight="1" x14ac:dyDescent="0.25">
      <c r="N94" s="20"/>
    </row>
    <row r="95" spans="14:14" ht="19.5" customHeight="1" x14ac:dyDescent="0.25">
      <c r="N95" s="20"/>
    </row>
    <row r="96" spans="14:14" ht="19.5" customHeight="1" x14ac:dyDescent="0.25">
      <c r="N96" s="20"/>
    </row>
    <row r="97" spans="14:14" ht="19.5" customHeight="1" x14ac:dyDescent="0.25">
      <c r="N97" s="20"/>
    </row>
    <row r="98" spans="14:14" ht="19.5" customHeight="1" x14ac:dyDescent="0.25">
      <c r="N98" s="20"/>
    </row>
    <row r="99" spans="14:14" ht="19.5" customHeight="1" x14ac:dyDescent="0.25">
      <c r="N99" s="20"/>
    </row>
    <row r="100" spans="14:14" ht="19.5" customHeight="1" x14ac:dyDescent="0.25">
      <c r="N100" s="20"/>
    </row>
    <row r="101" spans="14:14" ht="19.5" customHeight="1" x14ac:dyDescent="0.25">
      <c r="N101" s="20"/>
    </row>
    <row r="102" spans="14:14" ht="19.5" customHeight="1" x14ac:dyDescent="0.25">
      <c r="N102" s="20"/>
    </row>
    <row r="103" spans="14:14" ht="19.5" customHeight="1" x14ac:dyDescent="0.25">
      <c r="N103" s="20"/>
    </row>
    <row r="104" spans="14:14" ht="19.5" customHeight="1" x14ac:dyDescent="0.25">
      <c r="N104" s="20"/>
    </row>
    <row r="105" spans="14:14" ht="19.5" customHeight="1" x14ac:dyDescent="0.25">
      <c r="N105" s="20"/>
    </row>
    <row r="106" spans="14:14" ht="19.5" customHeight="1" x14ac:dyDescent="0.25">
      <c r="N106" s="20"/>
    </row>
    <row r="107" spans="14:14" ht="19.5" customHeight="1" x14ac:dyDescent="0.25">
      <c r="N107" s="20"/>
    </row>
    <row r="108" spans="14:14" ht="19.5" customHeight="1" x14ac:dyDescent="0.25">
      <c r="N108" s="20"/>
    </row>
    <row r="109" spans="14:14" ht="19.5" customHeight="1" x14ac:dyDescent="0.25">
      <c r="N109" s="20"/>
    </row>
    <row r="110" spans="14:14" ht="19.5" customHeight="1" x14ac:dyDescent="0.25">
      <c r="N110" s="20"/>
    </row>
    <row r="111" spans="14:14" ht="19.5" customHeight="1" x14ac:dyDescent="0.25">
      <c r="N111" s="20"/>
    </row>
    <row r="112" spans="14:14" ht="19.5" customHeight="1" x14ac:dyDescent="0.25">
      <c r="N112" s="20"/>
    </row>
    <row r="113" spans="14:14" ht="19.5" customHeight="1" x14ac:dyDescent="0.25">
      <c r="N113" s="20"/>
    </row>
    <row r="114" spans="14:14" ht="19.5" customHeight="1" x14ac:dyDescent="0.25">
      <c r="N114" s="20"/>
    </row>
    <row r="115" spans="14:14" ht="19.5" customHeight="1" x14ac:dyDescent="0.25">
      <c r="N115" s="20"/>
    </row>
    <row r="116" spans="14:14" ht="19.5" customHeight="1" x14ac:dyDescent="0.25">
      <c r="N116" s="20"/>
    </row>
    <row r="117" spans="14:14" ht="19.5" customHeight="1" x14ac:dyDescent="0.25">
      <c r="N117" s="20"/>
    </row>
    <row r="118" spans="14:14" ht="19.5" customHeight="1" x14ac:dyDescent="0.25">
      <c r="N118" s="20"/>
    </row>
    <row r="119" spans="14:14" ht="19.5" customHeight="1" x14ac:dyDescent="0.25">
      <c r="N119" s="20"/>
    </row>
    <row r="120" spans="14:14" ht="19.5" customHeight="1" x14ac:dyDescent="0.25">
      <c r="N120" s="20"/>
    </row>
    <row r="121" spans="14:14" ht="19.5" customHeight="1" x14ac:dyDescent="0.25">
      <c r="N121" s="20"/>
    </row>
    <row r="122" spans="14:14" ht="19.5" customHeight="1" x14ac:dyDescent="0.25">
      <c r="N122" s="20"/>
    </row>
    <row r="123" spans="14:14" ht="19.5" customHeight="1" x14ac:dyDescent="0.25">
      <c r="N123" s="20"/>
    </row>
    <row r="124" spans="14:14" ht="19.5" customHeight="1" x14ac:dyDescent="0.25">
      <c r="N124" s="20"/>
    </row>
    <row r="125" spans="14:14" ht="19.5" customHeight="1" x14ac:dyDescent="0.25">
      <c r="N125" s="20"/>
    </row>
    <row r="126" spans="14:14" ht="19.5" customHeight="1" x14ac:dyDescent="0.25">
      <c r="N126" s="20"/>
    </row>
    <row r="127" spans="14:14" ht="19.5" customHeight="1" x14ac:dyDescent="0.25">
      <c r="N127" s="20"/>
    </row>
    <row r="128" spans="14:14" ht="19.5" customHeight="1" x14ac:dyDescent="0.25">
      <c r="N128" s="20"/>
    </row>
    <row r="129" spans="14:14" ht="19.5" customHeight="1" x14ac:dyDescent="0.25">
      <c r="N129" s="20"/>
    </row>
    <row r="130" spans="14:14" ht="19.5" customHeight="1" x14ac:dyDescent="0.25">
      <c r="N130" s="20"/>
    </row>
    <row r="131" spans="14:14" ht="19.5" customHeight="1" x14ac:dyDescent="0.25">
      <c r="N131" s="20"/>
    </row>
    <row r="132" spans="14:14" ht="19.5" customHeight="1" x14ac:dyDescent="0.25">
      <c r="N132" s="20"/>
    </row>
    <row r="133" spans="14:14" ht="19.5" customHeight="1" x14ac:dyDescent="0.25">
      <c r="N133" s="20"/>
    </row>
    <row r="134" spans="14:14" ht="19.5" customHeight="1" x14ac:dyDescent="0.25">
      <c r="N134" s="20"/>
    </row>
    <row r="135" spans="14:14" ht="19.5" customHeight="1" x14ac:dyDescent="0.25">
      <c r="N135" s="20"/>
    </row>
    <row r="136" spans="14:14" ht="19.5" customHeight="1" x14ac:dyDescent="0.25">
      <c r="N136" s="20"/>
    </row>
    <row r="137" spans="14:14" ht="19.5" customHeight="1" x14ac:dyDescent="0.25">
      <c r="N137" s="20"/>
    </row>
    <row r="138" spans="14:14" ht="19.5" customHeight="1" x14ac:dyDescent="0.25">
      <c r="N138" s="20"/>
    </row>
    <row r="139" spans="14:14" ht="19.5" customHeight="1" x14ac:dyDescent="0.25">
      <c r="N139" s="20"/>
    </row>
    <row r="140" spans="14:14" ht="19.5" customHeight="1" x14ac:dyDescent="0.25">
      <c r="N140" s="20"/>
    </row>
    <row r="141" spans="14:14" ht="19.5" customHeight="1" x14ac:dyDescent="0.25">
      <c r="N141" s="20"/>
    </row>
    <row r="142" spans="14:14" ht="19.5" customHeight="1" x14ac:dyDescent="0.25">
      <c r="N142" s="20"/>
    </row>
    <row r="143" spans="14:14" ht="19.5" customHeight="1" x14ac:dyDescent="0.25">
      <c r="N143" s="20"/>
    </row>
    <row r="144" spans="14:14" ht="19.5" customHeight="1" x14ac:dyDescent="0.25">
      <c r="N144" s="20"/>
    </row>
    <row r="145" spans="14:14" ht="19.5" customHeight="1" x14ac:dyDescent="0.25">
      <c r="N145" s="20"/>
    </row>
    <row r="146" spans="14:14" ht="19.5" customHeight="1" x14ac:dyDescent="0.25">
      <c r="N146" s="20"/>
    </row>
    <row r="147" spans="14:14" ht="19.5" customHeight="1" x14ac:dyDescent="0.25">
      <c r="N147" s="20"/>
    </row>
    <row r="148" spans="14:14" ht="19.5" customHeight="1" x14ac:dyDescent="0.25">
      <c r="N148" s="20"/>
    </row>
    <row r="149" spans="14:14" ht="19.5" customHeight="1" x14ac:dyDescent="0.25">
      <c r="N149" s="20"/>
    </row>
    <row r="150" spans="14:14" ht="19.5" customHeight="1" x14ac:dyDescent="0.25">
      <c r="N150" s="20"/>
    </row>
    <row r="151" spans="14:14" ht="19.5" customHeight="1" x14ac:dyDescent="0.25">
      <c r="N151" s="20"/>
    </row>
    <row r="152" spans="14:14" ht="19.5" customHeight="1" x14ac:dyDescent="0.25">
      <c r="N152" s="20"/>
    </row>
    <row r="153" spans="14:14" ht="19.5" customHeight="1" x14ac:dyDescent="0.25">
      <c r="N153" s="20"/>
    </row>
    <row r="154" spans="14:14" ht="19.5" customHeight="1" x14ac:dyDescent="0.25">
      <c r="N154" s="20"/>
    </row>
    <row r="155" spans="14:14" ht="19.5" customHeight="1" x14ac:dyDescent="0.25">
      <c r="N155" s="20"/>
    </row>
    <row r="156" spans="14:14" ht="19.5" customHeight="1" x14ac:dyDescent="0.25">
      <c r="N156" s="20"/>
    </row>
    <row r="157" spans="14:14" ht="19.5" customHeight="1" x14ac:dyDescent="0.25">
      <c r="N157" s="20"/>
    </row>
    <row r="158" spans="14:14" ht="19.5" customHeight="1" x14ac:dyDescent="0.25">
      <c r="N158" s="20"/>
    </row>
    <row r="159" spans="14:14" ht="19.5" customHeight="1" x14ac:dyDescent="0.25">
      <c r="N159" s="20"/>
    </row>
    <row r="160" spans="14:14" ht="19.5" customHeight="1" x14ac:dyDescent="0.25">
      <c r="N160" s="20"/>
    </row>
    <row r="161" spans="14:14" ht="19.5" customHeight="1" x14ac:dyDescent="0.25">
      <c r="N161" s="20"/>
    </row>
    <row r="162" spans="14:14" ht="19.5" customHeight="1" x14ac:dyDescent="0.25">
      <c r="N162" s="20"/>
    </row>
    <row r="163" spans="14:14" ht="19.5" customHeight="1" x14ac:dyDescent="0.25">
      <c r="N163" s="20"/>
    </row>
    <row r="164" spans="14:14" ht="19.5" customHeight="1" x14ac:dyDescent="0.25">
      <c r="N164" s="20"/>
    </row>
    <row r="165" spans="14:14" ht="19.5" customHeight="1" x14ac:dyDescent="0.25">
      <c r="N165" s="20"/>
    </row>
    <row r="166" spans="14:14" ht="19.5" customHeight="1" x14ac:dyDescent="0.25">
      <c r="N166" s="20"/>
    </row>
    <row r="167" spans="14:14" ht="19.5" customHeight="1" x14ac:dyDescent="0.25">
      <c r="N167" s="20"/>
    </row>
    <row r="168" spans="14:14" ht="19.5" customHeight="1" x14ac:dyDescent="0.25">
      <c r="N168" s="20"/>
    </row>
    <row r="169" spans="14:14" ht="19.5" customHeight="1" x14ac:dyDescent="0.25">
      <c r="N169" s="20"/>
    </row>
    <row r="170" spans="14:14" ht="19.5" customHeight="1" x14ac:dyDescent="0.25">
      <c r="N170" s="20"/>
    </row>
    <row r="171" spans="14:14" ht="19.5" customHeight="1" x14ac:dyDescent="0.25">
      <c r="N171" s="20"/>
    </row>
    <row r="172" spans="14:14" ht="19.5" customHeight="1" x14ac:dyDescent="0.25">
      <c r="N172" s="20"/>
    </row>
    <row r="173" spans="14:14" ht="19.5" customHeight="1" x14ac:dyDescent="0.25">
      <c r="N173" s="20"/>
    </row>
    <row r="174" spans="14:14" ht="19.5" customHeight="1" x14ac:dyDescent="0.25">
      <c r="N174" s="20"/>
    </row>
    <row r="175" spans="14:14" ht="19.5" customHeight="1" x14ac:dyDescent="0.25">
      <c r="N175" s="20"/>
    </row>
    <row r="176" spans="14:14" ht="19.5" customHeight="1" x14ac:dyDescent="0.25">
      <c r="N176" s="20"/>
    </row>
    <row r="177" spans="14:14" ht="19.5" customHeight="1" x14ac:dyDescent="0.25">
      <c r="N177" s="20"/>
    </row>
    <row r="178" spans="14:14" ht="19.5" customHeight="1" x14ac:dyDescent="0.25">
      <c r="N178" s="20"/>
    </row>
    <row r="179" spans="14:14" ht="19.5" customHeight="1" x14ac:dyDescent="0.25">
      <c r="N179" s="20"/>
    </row>
    <row r="180" spans="14:14" ht="19.5" customHeight="1" x14ac:dyDescent="0.25">
      <c r="N180" s="20"/>
    </row>
    <row r="181" spans="14:14" ht="19.5" customHeight="1" x14ac:dyDescent="0.25">
      <c r="N181" s="20"/>
    </row>
    <row r="182" spans="14:14" ht="19.5" customHeight="1" x14ac:dyDescent="0.25">
      <c r="N182" s="20"/>
    </row>
    <row r="183" spans="14:14" ht="19.5" customHeight="1" x14ac:dyDescent="0.25">
      <c r="N183" s="20"/>
    </row>
    <row r="184" spans="14:14" ht="19.5" customHeight="1" x14ac:dyDescent="0.25">
      <c r="N184" s="20"/>
    </row>
    <row r="185" spans="14:14" ht="19.5" customHeight="1" x14ac:dyDescent="0.25">
      <c r="N185" s="20"/>
    </row>
    <row r="186" spans="14:14" ht="19.5" customHeight="1" x14ac:dyDescent="0.25">
      <c r="N186" s="20"/>
    </row>
    <row r="187" spans="14:14" ht="19.5" customHeight="1" x14ac:dyDescent="0.25">
      <c r="N187" s="20"/>
    </row>
    <row r="188" spans="14:14" ht="19.5" customHeight="1" x14ac:dyDescent="0.25">
      <c r="N188" s="20"/>
    </row>
    <row r="189" spans="14:14" ht="19.5" customHeight="1" x14ac:dyDescent="0.25">
      <c r="N189" s="20"/>
    </row>
    <row r="190" spans="14:14" ht="19.5" customHeight="1" x14ac:dyDescent="0.25">
      <c r="N190" s="20"/>
    </row>
    <row r="191" spans="14:14" ht="19.5" customHeight="1" x14ac:dyDescent="0.25">
      <c r="N191" s="20"/>
    </row>
    <row r="192" spans="14:14" ht="19.5" customHeight="1" x14ac:dyDescent="0.25">
      <c r="N192" s="20"/>
    </row>
    <row r="193" spans="14:14" ht="19.5" customHeight="1" x14ac:dyDescent="0.25">
      <c r="N193" s="20"/>
    </row>
    <row r="194" spans="14:14" ht="19.5" customHeight="1" x14ac:dyDescent="0.25">
      <c r="N194" s="20"/>
    </row>
    <row r="195" spans="14:14" ht="19.5" customHeight="1" x14ac:dyDescent="0.25">
      <c r="N195" s="20"/>
    </row>
    <row r="196" spans="14:14" ht="19.5" customHeight="1" x14ac:dyDescent="0.25">
      <c r="N196" s="20"/>
    </row>
    <row r="197" spans="14:14" ht="19.5" customHeight="1" x14ac:dyDescent="0.25">
      <c r="N197" s="20"/>
    </row>
    <row r="198" spans="14:14" ht="19.5" customHeight="1" x14ac:dyDescent="0.25">
      <c r="N198" s="20"/>
    </row>
    <row r="199" spans="14:14" ht="19.5" customHeight="1" x14ac:dyDescent="0.25">
      <c r="N199" s="20"/>
    </row>
    <row r="200" spans="14:14" ht="19.5" customHeight="1" x14ac:dyDescent="0.25">
      <c r="N200" s="20"/>
    </row>
    <row r="201" spans="14:14" ht="19.5" customHeight="1" x14ac:dyDescent="0.25">
      <c r="N201" s="20"/>
    </row>
    <row r="202" spans="14:14" ht="19.5" customHeight="1" x14ac:dyDescent="0.25">
      <c r="N202" s="20"/>
    </row>
    <row r="203" spans="14:14" ht="19.5" customHeight="1" x14ac:dyDescent="0.25">
      <c r="N203" s="20"/>
    </row>
    <row r="204" spans="14:14" ht="19.5" customHeight="1" x14ac:dyDescent="0.25">
      <c r="N204" s="20"/>
    </row>
    <row r="205" spans="14:14" ht="19.5" customHeight="1" x14ac:dyDescent="0.25">
      <c r="N205" s="20"/>
    </row>
    <row r="206" spans="14:14" ht="19.5" customHeight="1" x14ac:dyDescent="0.25">
      <c r="N206" s="20"/>
    </row>
    <row r="207" spans="14:14" ht="19.5" customHeight="1" x14ac:dyDescent="0.25">
      <c r="N207" s="20"/>
    </row>
    <row r="208" spans="14:14" ht="19.5" customHeight="1" x14ac:dyDescent="0.25">
      <c r="N208" s="20"/>
    </row>
    <row r="209" spans="14:14" ht="19.5" customHeight="1" x14ac:dyDescent="0.25">
      <c r="N209" s="20"/>
    </row>
    <row r="210" spans="14:14" ht="19.5" customHeight="1" x14ac:dyDescent="0.25">
      <c r="N210" s="20"/>
    </row>
    <row r="211" spans="14:14" ht="19.5" customHeight="1" x14ac:dyDescent="0.25">
      <c r="N211" s="20"/>
    </row>
    <row r="212" spans="14:14" ht="19.5" customHeight="1" x14ac:dyDescent="0.25">
      <c r="N212" s="20"/>
    </row>
    <row r="213" spans="14:14" ht="19.5" customHeight="1" x14ac:dyDescent="0.25">
      <c r="N213" s="20"/>
    </row>
    <row r="214" spans="14:14" ht="19.5" customHeight="1" x14ac:dyDescent="0.25">
      <c r="N214" s="20"/>
    </row>
    <row r="215" spans="14:14" ht="19.5" customHeight="1" x14ac:dyDescent="0.25">
      <c r="N215" s="20"/>
    </row>
    <row r="216" spans="14:14" ht="19.5" customHeight="1" x14ac:dyDescent="0.25">
      <c r="N216" s="20"/>
    </row>
    <row r="217" spans="14:14" ht="19.5" customHeight="1" x14ac:dyDescent="0.25">
      <c r="N217" s="20"/>
    </row>
    <row r="218" spans="14:14" ht="19.5" customHeight="1" x14ac:dyDescent="0.25">
      <c r="N218" s="20"/>
    </row>
    <row r="219" spans="14:14" ht="19.5" customHeight="1" x14ac:dyDescent="0.25">
      <c r="N219" s="20"/>
    </row>
    <row r="220" spans="14:14" ht="19.5" customHeight="1" x14ac:dyDescent="0.25">
      <c r="N220" s="20"/>
    </row>
    <row r="221" spans="14:14" ht="19.5" customHeight="1" x14ac:dyDescent="0.25">
      <c r="N221" s="20"/>
    </row>
    <row r="222" spans="14:14" ht="19.5" customHeight="1" x14ac:dyDescent="0.25">
      <c r="N222" s="20"/>
    </row>
  </sheetData>
  <sheetProtection algorithmName="SHA-512" hashValue="yb+/VUGwDs/oOXU1XecOHvgwYOMZuOkH0GOeOfQCwK3rqoXMQkHuk+dKnNRo9rc1Vm4zRajL0LW6BuDqwlRsZg==" saltValue="Qzltnr9bjqxTqn7l9G46mg==" spinCount="100000" sheet="1" objects="1" scenarios="1"/>
  <mergeCells count="4">
    <mergeCell ref="A1:B1"/>
    <mergeCell ref="C1:F1"/>
    <mergeCell ref="G1:K1"/>
    <mergeCell ref="M1:N1"/>
  </mergeCells>
  <conditionalFormatting sqref="F2:J2 A2:D2 A3:J22">
    <cfRule type="expression" dxfId="113" priority="1">
      <formula>MOD(ROW(),2)=0</formula>
    </cfRule>
  </conditionalFormatting>
  <conditionalFormatting sqref="E2">
    <cfRule type="expression" dxfId="112" priority="2">
      <formula>MOD(ROW(),2)=0</formula>
    </cfRule>
  </conditionalFormatting>
  <conditionalFormatting sqref="A2:A22">
    <cfRule type="containsText" dxfId="111" priority="3" operator="containsText" text="change">
      <formula>NOT(ISERROR(SEARCH(("change"),(A2))))</formula>
    </cfRule>
  </conditionalFormatting>
  <conditionalFormatting sqref="A2:A22">
    <cfRule type="containsText" dxfId="110" priority="4" operator="containsText" text="delete">
      <formula>NOT(ISERROR(SEARCH(("delete"),(A2))))</formula>
    </cfRule>
  </conditionalFormatting>
  <conditionalFormatting sqref="A2:A22">
    <cfRule type="containsText" dxfId="109" priority="5" operator="containsText" text="add">
      <formula>NOT(ISERROR(SEARCH(("add"),(A2))))</formula>
    </cfRule>
  </conditionalFormatting>
  <conditionalFormatting sqref="A1 G1 L1:M1">
    <cfRule type="expression" dxfId="108" priority="6">
      <formula>MOD(ROW(),2)=0</formula>
    </cfRule>
  </conditionalFormatting>
  <conditionalFormatting sqref="K2:O2">
    <cfRule type="expression" dxfId="107" priority="7">
      <formula>MOD(ROW(),2)=0</formula>
    </cfRule>
  </conditionalFormatting>
  <conditionalFormatting sqref="H1:H22">
    <cfRule type="containsText" dxfId="106" priority="8" operator="containsText" text="yes">
      <formula>NOT(ISERROR(SEARCH(("yes"),(H1))))</formula>
    </cfRule>
  </conditionalFormatting>
  <conditionalFormatting sqref="A3:J22">
    <cfRule type="expression" dxfId="105" priority="9">
      <formula>MOD(ROW(),2)=0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NWCG Tenders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'Table Lists'!$AA$2:$AA$4</xm:f>
          </x14:formula1>
          <xm:sqref>I3:I22 H6:H22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Lists'!$AB$2:$AB$4</xm:f>
          </x14:formula1>
          <xm:sqref>J3:J22</xm:sqref>
        </x14:dataValidation>
        <x14:dataValidation type="list" allowBlank="1" showErrorMessage="1">
          <x14:formula1>
            <xm:f>'Table Lists'!$G$2:$G$7</xm:f>
          </x14:formula1>
          <xm:sqref>B3:B22</xm:sqref>
        </x14:dataValidation>
        <x14:dataValidation type="list" allowBlank="1" showErrorMessage="1">
          <x14:formula1>
            <xm:f>'Table Lists'!$G$9:$G$11</xm:f>
          </x14:formula1>
          <xm:sqref>H4:H5</xm:sqref>
        </x14:dataValidation>
        <x14:dataValidation type="list" allowBlank="1" showErrorMessage="1">
          <x14:formula1>
            <xm:f>'Table Lists'!$G$8:$G$11</xm:f>
          </x14:formula1>
          <xm:sqref>H3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7.140625" style="75" customWidth="1"/>
    <col min="2" max="2" width="32.7109375" style="75" customWidth="1"/>
    <col min="3" max="3" width="6" style="75" customWidth="1"/>
    <col min="4" max="4" width="8.85546875" style="75" customWidth="1"/>
    <col min="5" max="5" width="18.5703125" style="75" customWidth="1"/>
    <col min="6" max="6" width="6.5703125" style="75" customWidth="1"/>
    <col min="7" max="7" width="4.85546875" style="75" customWidth="1"/>
    <col min="8" max="8" width="4.28515625" style="75" customWidth="1"/>
    <col min="9" max="9" width="4.42578125" style="75" customWidth="1"/>
    <col min="10" max="10" width="6.5703125" style="75" customWidth="1"/>
    <col min="11" max="13" width="6.42578125" style="75" customWidth="1"/>
    <col min="14" max="33" width="8.85546875" style="75" customWidth="1"/>
    <col min="34" max="16384" width="14.42578125" style="75"/>
  </cols>
  <sheetData>
    <row r="1" spans="1:13" ht="19.5" customHeight="1" thickBot="1" x14ac:dyDescent="0.3">
      <c r="A1" s="160" t="s">
        <v>2</v>
      </c>
      <c r="B1" s="161"/>
      <c r="C1" s="168">
        <f>'Cover Page'!C3:F3</f>
        <v>0</v>
      </c>
      <c r="D1" s="162"/>
      <c r="E1" s="162"/>
      <c r="F1" s="161"/>
      <c r="G1" s="33"/>
      <c r="H1" s="160" t="s">
        <v>53</v>
      </c>
      <c r="I1" s="162"/>
      <c r="J1" s="161"/>
      <c r="K1" s="62">
        <v>2020</v>
      </c>
      <c r="L1" s="33" t="s">
        <v>32</v>
      </c>
      <c r="M1" s="55">
        <v>2022</v>
      </c>
    </row>
    <row r="2" spans="1:13" ht="44.25" customHeight="1" thickBot="1" x14ac:dyDescent="0.3">
      <c r="A2" s="35" t="s">
        <v>33</v>
      </c>
      <c r="B2" s="35" t="s">
        <v>34</v>
      </c>
      <c r="C2" s="35" t="s">
        <v>35</v>
      </c>
      <c r="D2" s="35" t="s">
        <v>36</v>
      </c>
      <c r="E2" s="65" t="s">
        <v>37</v>
      </c>
      <c r="F2" s="35" t="s">
        <v>38</v>
      </c>
      <c r="G2" s="66" t="s">
        <v>39</v>
      </c>
      <c r="H2" s="66" t="s">
        <v>40</v>
      </c>
      <c r="I2" s="66" t="s">
        <v>41</v>
      </c>
      <c r="J2" s="40" t="s">
        <v>61</v>
      </c>
      <c r="K2" s="44" t="s">
        <v>43</v>
      </c>
      <c r="L2" s="40" t="s">
        <v>44</v>
      </c>
      <c r="M2" s="40" t="s">
        <v>45</v>
      </c>
    </row>
    <row r="3" spans="1:13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30" t="str">
        <f>IF(B3='Table Lists'!$B$2," ",IF(B3='Table Lists'!$S$3,'Table Lists'!$T$3,IF(B3='Table Lists'!$S$4,'Table Lists'!$T$4,IF(B3='Table Lists'!$S$5,'Table Lists'!$T$5,IF(B3='Table Lists'!$S$5,'Table Lists'!$T$5, IF(B3='Table Lists'!$S$6, 'Table Lists'!$T$6, IF(B3='Table Lists'!$S$7,'Table Lists'!$T$7,IF(B3='Table Lists'!$S$8,'Table Lists'!$T$8,IF(B3='Table Lists'!$S$9,'Table Lists'!$T$9,IF(B3='Table Lists'!$S$10,'Table Lists'!$T$10,IF(B3='Table Lists'!$S$11,'Table Lists'!$T$11,IF(B3='Table Lists'!$S$12,'Table Lists'!$T$12, IF(B3='Table Lists'!$S$13, 'Table Lists'!$T$13, IF(B3='Table Lists'!$S$14, 'Table Lists'!$T$14, IF(B3='Table Lists'!$S$15, 'Table Lists'!$T$15, IF(B3='Table Lists'!$S$16, 'Table Lists'!$T$16, IF(B3='Table Lists'!$S$17, 'Table Lists'!$T$17, IF(B3='Table Lists'!$S$18, 'Table Lists'!$T$18, IF(B3='Table Lists'!$S$19, 'Table Lists'!$T$19, IF(B3='Table Lists'!$S$20, 'Table Lists'!$T$20, IF(B3='Table Lists'!$S$21, 'Table Lists'!$T$21, IF(B3='Table Lists'!$S$22, 'Table Lists'!$T$22, IF(B3='Table Lists'!$S$23, 'Table Lists'!$T$23, IF(B3='Table Lists'!$S$24, 'Table Lists'!$T$24, IF(B3='Table Lists'!$S$25, 'Table Lists'!$T$25, IF(B3='Table Lists'!$S$26, 'Table Lists'!$T$26, IF(B3='Table Lists'!$S$27, 'Table Lists'!$T$27, IF(B3='Table Lists'!$S$28, 'Table Lists'!$T$28))))))))))))))))))))))))))))</f>
        <v xml:space="preserve"> </v>
      </c>
      <c r="K3" s="31" t="str">
        <f>IF(B3='Table Lists'!$B$2, " ", IF($M$1-G3&gt;20,15%,0%))</f>
        <v xml:space="preserve"> </v>
      </c>
      <c r="L3" s="18" t="str">
        <f>IF(B3='Table Lists'!$B$2," ",IF(I3="YES",(J3*0.15),"$0"))</f>
        <v xml:space="preserve"> </v>
      </c>
      <c r="M3" s="30" t="str">
        <f>IF(B3='Table Lists'!$B$2,"",J3-(J3*K3)+L3)</f>
        <v/>
      </c>
    </row>
    <row r="4" spans="1:13" ht="19.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30" t="str">
        <f>IF(B4='Table Lists'!$B$2," ",IF(B4='Table Lists'!$S$3,'Table Lists'!$T$3,IF(B4='Table Lists'!$S$4,'Table Lists'!$T$4,IF(B4='Table Lists'!$S$5,'Table Lists'!$T$5,IF(B4='Table Lists'!$S$5,'Table Lists'!$T$5, IF(B4='Table Lists'!$S$6, 'Table Lists'!$T$6, IF(B4='Table Lists'!$S$7,'Table Lists'!$T$7,IF(B4='Table Lists'!$S$8,'Table Lists'!$T$8,IF(B4='Table Lists'!$S$9,'Table Lists'!$T$9,IF(B4='Table Lists'!$S$10,'Table Lists'!$T$10,IF(B4='Table Lists'!$S$11,'Table Lists'!$T$11,IF(B4='Table Lists'!$S$12,'Table Lists'!$T$12, IF(B4='Table Lists'!$S$13, 'Table Lists'!$T$13, IF(B4='Table Lists'!$S$14, 'Table Lists'!$T$14, IF(B4='Table Lists'!$S$15, 'Table Lists'!$T$15, IF(B4='Table Lists'!$S$16, 'Table Lists'!$T$16, IF(B4='Table Lists'!$S$17, 'Table Lists'!$T$17, IF(B4='Table Lists'!$S$18, 'Table Lists'!$T$18, IF(B4='Table Lists'!$S$19, 'Table Lists'!$T$19, IF(B4='Table Lists'!$S$20, 'Table Lists'!$T$20, IF(B4='Table Lists'!$S$21, 'Table Lists'!$T$21, IF(B4='Table Lists'!$S$22, 'Table Lists'!$T$22, IF(B4='Table Lists'!$S$23, 'Table Lists'!$T$23, IF(B4='Table Lists'!$S$24, 'Table Lists'!$T$24, IF(B4='Table Lists'!$S$25, 'Table Lists'!$T$25, IF(B4='Table Lists'!$S$26, 'Table Lists'!$T$26, IF(B4='Table Lists'!$S$27, 'Table Lists'!$T$27, IF(B4='Table Lists'!$S$28, 'Table Lists'!$T$28))))))))))))))))))))))))))))</f>
        <v xml:space="preserve"> </v>
      </c>
      <c r="K4" s="31" t="str">
        <f>IF(B4='Table Lists'!$B$2, " ", IF($M$1-G4&gt;20,15%,0%))</f>
        <v xml:space="preserve"> </v>
      </c>
      <c r="L4" s="18" t="str">
        <f>IF(B4='Table Lists'!$B$2," ",IF(I4="YES",(J4*0.15),"$0"))</f>
        <v xml:space="preserve"> </v>
      </c>
      <c r="M4" s="30" t="str">
        <f>IF(B4='Table Lists'!$B$2,"",J4-(J4*K4)+L4)</f>
        <v/>
      </c>
    </row>
    <row r="5" spans="1:13" ht="19.5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30" t="str">
        <f>IF(B5='Table Lists'!$B$2," ",IF(B5='Table Lists'!$S$3,'Table Lists'!$T$3,IF(B5='Table Lists'!$S$4,'Table Lists'!$T$4,IF(B5='Table Lists'!$S$5,'Table Lists'!$T$5,IF(B5='Table Lists'!$S$5,'Table Lists'!$T$5, IF(B5='Table Lists'!$S$6, 'Table Lists'!$T$6, IF(B5='Table Lists'!$S$7,'Table Lists'!$T$7,IF(B5='Table Lists'!$S$8,'Table Lists'!$T$8,IF(B5='Table Lists'!$S$9,'Table Lists'!$T$9,IF(B5='Table Lists'!$S$10,'Table Lists'!$T$10,IF(B5='Table Lists'!$S$11,'Table Lists'!$T$11,IF(B5='Table Lists'!$S$12,'Table Lists'!$T$12, IF(B5='Table Lists'!$S$13, 'Table Lists'!$T$13, IF(B5='Table Lists'!$S$14, 'Table Lists'!$T$14, IF(B5='Table Lists'!$S$15, 'Table Lists'!$T$15, IF(B5='Table Lists'!$S$16, 'Table Lists'!$T$16, IF(B5='Table Lists'!$S$17, 'Table Lists'!$T$17, IF(B5='Table Lists'!$S$18, 'Table Lists'!$T$18, IF(B5='Table Lists'!$S$19, 'Table Lists'!$T$19, IF(B5='Table Lists'!$S$20, 'Table Lists'!$T$20, IF(B5='Table Lists'!$S$21, 'Table Lists'!$T$21, IF(B5='Table Lists'!$S$22, 'Table Lists'!$T$22, IF(B5='Table Lists'!$S$23, 'Table Lists'!$T$23, IF(B5='Table Lists'!$S$24, 'Table Lists'!$T$24, IF(B5='Table Lists'!$S$25, 'Table Lists'!$T$25, IF(B5='Table Lists'!$S$26, 'Table Lists'!$T$26, IF(B5='Table Lists'!$S$27, 'Table Lists'!$T$27, IF(B5='Table Lists'!$S$28, 'Table Lists'!$T$28))))))))))))))))))))))))))))</f>
        <v xml:space="preserve"> </v>
      </c>
      <c r="K5" s="31" t="str">
        <f>IF(B5='Table Lists'!$B$2, " ", IF($M$1-G5&gt;20,15%,0%))</f>
        <v xml:space="preserve"> </v>
      </c>
      <c r="L5" s="18" t="str">
        <f>IF(B5='Table Lists'!$B$2," ",IF(I5="YES",(J5*0.15),"$0"))</f>
        <v xml:space="preserve"> </v>
      </c>
      <c r="M5" s="30" t="str">
        <f>IF(B5='Table Lists'!$B$2,"",J5-(J5*K5)+L5)</f>
        <v/>
      </c>
    </row>
    <row r="6" spans="1:13" ht="19.5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30" t="str">
        <f>IF(B6='Table Lists'!$B$2," ",IF(B6='Table Lists'!$S$3,'Table Lists'!$T$3,IF(B6='Table Lists'!$S$4,'Table Lists'!$T$4,IF(B6='Table Lists'!$S$5,'Table Lists'!$T$5,IF(B6='Table Lists'!$S$5,'Table Lists'!$T$5, IF(B6='Table Lists'!$S$6, 'Table Lists'!$T$6, IF(B6='Table Lists'!$S$7,'Table Lists'!$T$7,IF(B6='Table Lists'!$S$8,'Table Lists'!$T$8,IF(B6='Table Lists'!$S$9,'Table Lists'!$T$9,IF(B6='Table Lists'!$S$10,'Table Lists'!$T$10,IF(B6='Table Lists'!$S$11,'Table Lists'!$T$11,IF(B6='Table Lists'!$S$12,'Table Lists'!$T$12, IF(B6='Table Lists'!$S$13, 'Table Lists'!$T$13, IF(B6='Table Lists'!$S$14, 'Table Lists'!$T$14, IF(B6='Table Lists'!$S$15, 'Table Lists'!$T$15, IF(B6='Table Lists'!$S$16, 'Table Lists'!$T$16, IF(B6='Table Lists'!$S$17, 'Table Lists'!$T$17, IF(B6='Table Lists'!$S$18, 'Table Lists'!$T$18, IF(B6='Table Lists'!$S$19, 'Table Lists'!$T$19, IF(B6='Table Lists'!$S$20, 'Table Lists'!$T$20, IF(B6='Table Lists'!$S$21, 'Table Lists'!$T$21, IF(B6='Table Lists'!$S$22, 'Table Lists'!$T$22, IF(B6='Table Lists'!$S$23, 'Table Lists'!$T$23, IF(B6='Table Lists'!$S$24, 'Table Lists'!$T$24, IF(B6='Table Lists'!$S$25, 'Table Lists'!$T$25, IF(B6='Table Lists'!$S$26, 'Table Lists'!$T$26, IF(B6='Table Lists'!$S$27, 'Table Lists'!$T$27, IF(B6='Table Lists'!$S$28, 'Table Lists'!$T$28))))))))))))))))))))))))))))</f>
        <v xml:space="preserve"> </v>
      </c>
      <c r="K6" s="31" t="str">
        <f>IF(B6='Table Lists'!$B$2, " ", IF($M$1-G6&gt;20,15%,0%))</f>
        <v xml:space="preserve"> </v>
      </c>
      <c r="L6" s="18" t="str">
        <f>IF(B6='Table Lists'!$B$2," ",IF(I6="YES",(J6*0.15),"$0"))</f>
        <v xml:space="preserve"> </v>
      </c>
      <c r="M6" s="30" t="str">
        <f>IF(B6='Table Lists'!$B$2,"",J6-(J6*K6)+L6)</f>
        <v/>
      </c>
    </row>
    <row r="7" spans="1:13" ht="19.5" customHeight="1" x14ac:dyDescent="0.25">
      <c r="A7" s="88"/>
      <c r="B7" s="88"/>
      <c r="C7" s="88"/>
      <c r="D7" s="88"/>
      <c r="E7" s="88"/>
      <c r="F7" s="88"/>
      <c r="G7" s="88"/>
      <c r="H7" s="88"/>
      <c r="I7" s="88"/>
      <c r="J7" s="30" t="str">
        <f>IF(B7='Table Lists'!$B$2," ",IF(B7='Table Lists'!$S$3,'Table Lists'!$T$3,IF(B7='Table Lists'!$S$4,'Table Lists'!$T$4,IF(B7='Table Lists'!$S$5,'Table Lists'!$T$5,IF(B7='Table Lists'!$S$5,'Table Lists'!$T$5, IF(B7='Table Lists'!$S$6, 'Table Lists'!$T$6, IF(B7='Table Lists'!$S$7,'Table Lists'!$T$7,IF(B7='Table Lists'!$S$8,'Table Lists'!$T$8,IF(B7='Table Lists'!$S$9,'Table Lists'!$T$9,IF(B7='Table Lists'!$S$10,'Table Lists'!$T$10,IF(B7='Table Lists'!$S$11,'Table Lists'!$T$11,IF(B7='Table Lists'!$S$12,'Table Lists'!$T$12, IF(B7='Table Lists'!$S$13, 'Table Lists'!$T$13, IF(B7='Table Lists'!$S$14, 'Table Lists'!$T$14, IF(B7='Table Lists'!$S$15, 'Table Lists'!$T$15, IF(B7='Table Lists'!$S$16, 'Table Lists'!$T$16, IF(B7='Table Lists'!$S$17, 'Table Lists'!$T$17, IF(B7='Table Lists'!$S$18, 'Table Lists'!$T$18, IF(B7='Table Lists'!$S$19, 'Table Lists'!$T$19, IF(B7='Table Lists'!$S$20, 'Table Lists'!$T$20, IF(B7='Table Lists'!$S$21, 'Table Lists'!$T$21, IF(B7='Table Lists'!$S$22, 'Table Lists'!$T$22, IF(B7='Table Lists'!$S$23, 'Table Lists'!$T$23, IF(B7='Table Lists'!$S$24, 'Table Lists'!$T$24, IF(B7='Table Lists'!$S$25, 'Table Lists'!$T$25, IF(B7='Table Lists'!$S$26, 'Table Lists'!$T$26, IF(B7='Table Lists'!$S$27, 'Table Lists'!$T$27, IF(B7='Table Lists'!$S$28, 'Table Lists'!$T$28))))))))))))))))))))))))))))</f>
        <v xml:space="preserve"> </v>
      </c>
      <c r="K7" s="31" t="str">
        <f>IF(B7='Table Lists'!$B$2, " ", IF($M$1-G7&gt;20,15%,0%))</f>
        <v xml:space="preserve"> </v>
      </c>
      <c r="L7" s="18" t="str">
        <f>IF(B7='Table Lists'!$B$2," ",IF(I7="YES",(J7*0.15),"$0"))</f>
        <v xml:space="preserve"> </v>
      </c>
      <c r="M7" s="30" t="str">
        <f>IF(B7='Table Lists'!$B$2,"",J7-(J7*K7)+L7)</f>
        <v/>
      </c>
    </row>
    <row r="8" spans="1:13" ht="19.5" customHeight="1" x14ac:dyDescent="0.25">
      <c r="A8" s="88"/>
      <c r="B8" s="88"/>
      <c r="C8" s="88"/>
      <c r="D8" s="88"/>
      <c r="E8" s="88"/>
      <c r="F8" s="88"/>
      <c r="G8" s="88"/>
      <c r="H8" s="88"/>
      <c r="I8" s="88"/>
      <c r="J8" s="30" t="str">
        <f>IF(B8='Table Lists'!$B$2," ",IF(B8='Table Lists'!$S$3,'Table Lists'!$T$3,IF(B8='Table Lists'!$S$4,'Table Lists'!$T$4,IF(B8='Table Lists'!$S$5,'Table Lists'!$T$5,IF(B8='Table Lists'!$S$5,'Table Lists'!$T$5, IF(B8='Table Lists'!$S$6, 'Table Lists'!$T$6, IF(B8='Table Lists'!$S$7,'Table Lists'!$T$7,IF(B8='Table Lists'!$S$8,'Table Lists'!$T$8,IF(B8='Table Lists'!$S$9,'Table Lists'!$T$9,IF(B8='Table Lists'!$S$10,'Table Lists'!$T$10,IF(B8='Table Lists'!$S$11,'Table Lists'!$T$11,IF(B8='Table Lists'!$S$12,'Table Lists'!$T$12, IF(B8='Table Lists'!$S$13, 'Table Lists'!$T$13, IF(B8='Table Lists'!$S$14, 'Table Lists'!$T$14, IF(B8='Table Lists'!$S$15, 'Table Lists'!$T$15, IF(B8='Table Lists'!$S$16, 'Table Lists'!$T$16, IF(B8='Table Lists'!$S$17, 'Table Lists'!$T$17, IF(B8='Table Lists'!$S$18, 'Table Lists'!$T$18, IF(B8='Table Lists'!$S$19, 'Table Lists'!$T$19, IF(B8='Table Lists'!$S$20, 'Table Lists'!$T$20, IF(B8='Table Lists'!$S$21, 'Table Lists'!$T$21, IF(B8='Table Lists'!$S$22, 'Table Lists'!$T$22, IF(B8='Table Lists'!$S$23, 'Table Lists'!$T$23, IF(B8='Table Lists'!$S$24, 'Table Lists'!$T$24, IF(B8='Table Lists'!$S$25, 'Table Lists'!$T$25, IF(B8='Table Lists'!$S$26, 'Table Lists'!$T$26, IF(B8='Table Lists'!$S$27, 'Table Lists'!$T$27, IF(B8='Table Lists'!$S$28, 'Table Lists'!$T$28))))))))))))))))))))))))))))</f>
        <v xml:space="preserve"> </v>
      </c>
      <c r="K8" s="31" t="str">
        <f>IF(B8='Table Lists'!$B$2, " ", IF($M$1-G8&gt;20,15%,0%))</f>
        <v xml:space="preserve"> </v>
      </c>
      <c r="L8" s="18" t="str">
        <f>IF(B8='Table Lists'!$B$2," ",IF(I8="YES",(J8*0.15),"$0"))</f>
        <v xml:space="preserve"> </v>
      </c>
      <c r="M8" s="30" t="str">
        <f>IF(B8='Table Lists'!$B$2,"",J8-(J8*K8)+L8)</f>
        <v/>
      </c>
    </row>
    <row r="9" spans="1:13" ht="19.5" customHeight="1" x14ac:dyDescent="0.25">
      <c r="A9" s="88"/>
      <c r="B9" s="88"/>
      <c r="C9" s="88"/>
      <c r="D9" s="88"/>
      <c r="E9" s="88"/>
      <c r="F9" s="88"/>
      <c r="G9" s="88"/>
      <c r="H9" s="88"/>
      <c r="I9" s="88"/>
      <c r="J9" s="30" t="str">
        <f>IF(B9='Table Lists'!$B$2," ",IF(B9='Table Lists'!$S$3,'Table Lists'!$T$3,IF(B9='Table Lists'!$S$4,'Table Lists'!$T$4,IF(B9='Table Lists'!$S$5,'Table Lists'!$T$5,IF(B9='Table Lists'!$S$5,'Table Lists'!$T$5, IF(B9='Table Lists'!$S$6, 'Table Lists'!$T$6, IF(B9='Table Lists'!$S$7,'Table Lists'!$T$7,IF(B9='Table Lists'!$S$8,'Table Lists'!$T$8,IF(B9='Table Lists'!$S$9,'Table Lists'!$T$9,IF(B9='Table Lists'!$S$10,'Table Lists'!$T$10,IF(B9='Table Lists'!$S$11,'Table Lists'!$T$11,IF(B9='Table Lists'!$S$12,'Table Lists'!$T$12, IF(B9='Table Lists'!$S$13, 'Table Lists'!$T$13, IF(B9='Table Lists'!$S$14, 'Table Lists'!$T$14, IF(B9='Table Lists'!$S$15, 'Table Lists'!$T$15, IF(B9='Table Lists'!$S$16, 'Table Lists'!$T$16, IF(B9='Table Lists'!$S$17, 'Table Lists'!$T$17, IF(B9='Table Lists'!$S$18, 'Table Lists'!$T$18, IF(B9='Table Lists'!$S$19, 'Table Lists'!$T$19, IF(B9='Table Lists'!$S$20, 'Table Lists'!$T$20, IF(B9='Table Lists'!$S$21, 'Table Lists'!$T$21, IF(B9='Table Lists'!$S$22, 'Table Lists'!$T$22, IF(B9='Table Lists'!$S$23, 'Table Lists'!$T$23, IF(B9='Table Lists'!$S$24, 'Table Lists'!$T$24, IF(B9='Table Lists'!$S$25, 'Table Lists'!$T$25, IF(B9='Table Lists'!$S$26, 'Table Lists'!$T$26, IF(B9='Table Lists'!$S$27, 'Table Lists'!$T$27, IF(B9='Table Lists'!$S$28, 'Table Lists'!$T$28))))))))))))))))))))))))))))</f>
        <v xml:space="preserve"> </v>
      </c>
      <c r="K9" s="31" t="str">
        <f>IF(B9='Table Lists'!$B$2, " ", IF($M$1-G9&gt;20,15%,0%))</f>
        <v xml:space="preserve"> </v>
      </c>
      <c r="L9" s="18" t="str">
        <f>IF(B9='Table Lists'!$B$2," ",IF(I9="YES",(J9*0.15),"$0"))</f>
        <v xml:space="preserve"> </v>
      </c>
      <c r="M9" s="30" t="str">
        <f>IF(B9='Table Lists'!$B$2,"",J9-(J9*K9)+L9)</f>
        <v/>
      </c>
    </row>
    <row r="10" spans="1:13" ht="19.5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30" t="str">
        <f>IF(B10='Table Lists'!$B$2," ",IF(B10='Table Lists'!$S$3,'Table Lists'!$T$3,IF(B10='Table Lists'!$S$4,'Table Lists'!$T$4,IF(B10='Table Lists'!$S$5,'Table Lists'!$T$5,IF(B10='Table Lists'!$S$5,'Table Lists'!$T$5, IF(B10='Table Lists'!$S$6, 'Table Lists'!$T$6, IF(B10='Table Lists'!$S$7,'Table Lists'!$T$7,IF(B10='Table Lists'!$S$8,'Table Lists'!$T$8,IF(B10='Table Lists'!$S$9,'Table Lists'!$T$9,IF(B10='Table Lists'!$S$10,'Table Lists'!$T$10,IF(B10='Table Lists'!$S$11,'Table Lists'!$T$11,IF(B10='Table Lists'!$S$12,'Table Lists'!$T$12, IF(B10='Table Lists'!$S$13, 'Table Lists'!$T$13, IF(B10='Table Lists'!$S$14, 'Table Lists'!$T$14, IF(B10='Table Lists'!$S$15, 'Table Lists'!$T$15, IF(B10='Table Lists'!$S$16, 'Table Lists'!$T$16, IF(B10='Table Lists'!$S$17, 'Table Lists'!$T$17, IF(B10='Table Lists'!$S$18, 'Table Lists'!$T$18, IF(B10='Table Lists'!$S$19, 'Table Lists'!$T$19, IF(B10='Table Lists'!$S$20, 'Table Lists'!$T$20, IF(B10='Table Lists'!$S$21, 'Table Lists'!$T$21, IF(B10='Table Lists'!$S$22, 'Table Lists'!$T$22, IF(B10='Table Lists'!$S$23, 'Table Lists'!$T$23, IF(B10='Table Lists'!$S$24, 'Table Lists'!$T$24, IF(B10='Table Lists'!$S$25, 'Table Lists'!$T$25, IF(B10='Table Lists'!$S$26, 'Table Lists'!$T$26, IF(B10='Table Lists'!$S$27, 'Table Lists'!$T$27, IF(B10='Table Lists'!$S$28, 'Table Lists'!$T$28))))))))))))))))))))))))))))</f>
        <v xml:space="preserve"> </v>
      </c>
      <c r="K10" s="31" t="str">
        <f>IF(B10='Table Lists'!$B$2, " ", IF($M$1-G10&gt;20,15%,0%))</f>
        <v xml:space="preserve"> </v>
      </c>
      <c r="L10" s="18" t="str">
        <f>IF(B10='Table Lists'!$B$2," ",IF(I10="YES",(J10*0.15),"$0"))</f>
        <v xml:space="preserve"> </v>
      </c>
      <c r="M10" s="30" t="str">
        <f>IF(B10='Table Lists'!$B$2,"",J10-(J10*K10)+L10)</f>
        <v/>
      </c>
    </row>
    <row r="11" spans="1:13" ht="19.5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30" t="str">
        <f>IF(B11='Table Lists'!$B$2," ",IF(B11='Table Lists'!$S$3,'Table Lists'!$T$3,IF(B11='Table Lists'!$S$4,'Table Lists'!$T$4,IF(B11='Table Lists'!$S$5,'Table Lists'!$T$5,IF(B11='Table Lists'!$S$5,'Table Lists'!$T$5, IF(B11='Table Lists'!$S$6, 'Table Lists'!$T$6, IF(B11='Table Lists'!$S$7,'Table Lists'!$T$7,IF(B11='Table Lists'!$S$8,'Table Lists'!$T$8,IF(B11='Table Lists'!$S$9,'Table Lists'!$T$9,IF(B11='Table Lists'!$S$10,'Table Lists'!$T$10,IF(B11='Table Lists'!$S$11,'Table Lists'!$T$11,IF(B11='Table Lists'!$S$12,'Table Lists'!$T$12, IF(B11='Table Lists'!$S$13, 'Table Lists'!$T$13, IF(B11='Table Lists'!$S$14, 'Table Lists'!$T$14, IF(B11='Table Lists'!$S$15, 'Table Lists'!$T$15, IF(B11='Table Lists'!$S$16, 'Table Lists'!$T$16, IF(B11='Table Lists'!$S$17, 'Table Lists'!$T$17, IF(B11='Table Lists'!$S$18, 'Table Lists'!$T$18, IF(B11='Table Lists'!$S$19, 'Table Lists'!$T$19, IF(B11='Table Lists'!$S$20, 'Table Lists'!$T$20, IF(B11='Table Lists'!$S$21, 'Table Lists'!$T$21, IF(B11='Table Lists'!$S$22, 'Table Lists'!$T$22, IF(B11='Table Lists'!$S$23, 'Table Lists'!$T$23, IF(B11='Table Lists'!$S$24, 'Table Lists'!$T$24, IF(B11='Table Lists'!$S$25, 'Table Lists'!$T$25, IF(B11='Table Lists'!$S$26, 'Table Lists'!$T$26, IF(B11='Table Lists'!$S$27, 'Table Lists'!$T$27, IF(B11='Table Lists'!$S$28, 'Table Lists'!$T$28))))))))))))))))))))))))))))</f>
        <v xml:space="preserve"> </v>
      </c>
      <c r="K11" s="31" t="str">
        <f>IF(B11='Table Lists'!$B$2, " ", IF($M$1-G11&gt;20,15%,0%))</f>
        <v xml:space="preserve"> </v>
      </c>
      <c r="L11" s="18" t="str">
        <f>IF(B11='Table Lists'!$B$2," ",IF(I11="YES",(J11*0.15),"$0"))</f>
        <v xml:space="preserve"> </v>
      </c>
      <c r="M11" s="30" t="str">
        <f>IF(B11='Table Lists'!$B$2,"",J11-(J11*K11)+L11)</f>
        <v/>
      </c>
    </row>
    <row r="12" spans="1:13" ht="19.5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30" t="str">
        <f>IF(B12='Table Lists'!$B$2," ",IF(B12='Table Lists'!$S$3,'Table Lists'!$T$3,IF(B12='Table Lists'!$S$4,'Table Lists'!$T$4,IF(B12='Table Lists'!$S$5,'Table Lists'!$T$5,IF(B12='Table Lists'!$S$5,'Table Lists'!$T$5, IF(B12='Table Lists'!$S$6, 'Table Lists'!$T$6, IF(B12='Table Lists'!$S$7,'Table Lists'!$T$7,IF(B12='Table Lists'!$S$8,'Table Lists'!$T$8,IF(B12='Table Lists'!$S$9,'Table Lists'!$T$9,IF(B12='Table Lists'!$S$10,'Table Lists'!$T$10,IF(B12='Table Lists'!$S$11,'Table Lists'!$T$11,IF(B12='Table Lists'!$S$12,'Table Lists'!$T$12, IF(B12='Table Lists'!$S$13, 'Table Lists'!$T$13, IF(B12='Table Lists'!$S$14, 'Table Lists'!$T$14, IF(B12='Table Lists'!$S$15, 'Table Lists'!$T$15, IF(B12='Table Lists'!$S$16, 'Table Lists'!$T$16, IF(B12='Table Lists'!$S$17, 'Table Lists'!$T$17, IF(B12='Table Lists'!$S$18, 'Table Lists'!$T$18, IF(B12='Table Lists'!$S$19, 'Table Lists'!$T$19, IF(B12='Table Lists'!$S$20, 'Table Lists'!$T$20, IF(B12='Table Lists'!$S$21, 'Table Lists'!$T$21, IF(B12='Table Lists'!$S$22, 'Table Lists'!$T$22, IF(B12='Table Lists'!$S$23, 'Table Lists'!$T$23, IF(B12='Table Lists'!$S$24, 'Table Lists'!$T$24, IF(B12='Table Lists'!$S$25, 'Table Lists'!$T$25, IF(B12='Table Lists'!$S$26, 'Table Lists'!$T$26, IF(B12='Table Lists'!$S$27, 'Table Lists'!$T$27, IF(B12='Table Lists'!$S$28, 'Table Lists'!$T$28))))))))))))))))))))))))))))</f>
        <v xml:space="preserve"> </v>
      </c>
      <c r="K12" s="31" t="str">
        <f>IF(B12='Table Lists'!$B$2, " ", IF($M$1-G12&gt;20,15%,0%))</f>
        <v xml:space="preserve"> </v>
      </c>
      <c r="L12" s="18" t="str">
        <f>IF(B12='Table Lists'!$B$2," ",IF(I12="YES",(J12*0.15),"$0"))</f>
        <v xml:space="preserve"> </v>
      </c>
      <c r="M12" s="30" t="str">
        <f>IF(B12='Table Lists'!$B$2,"",J12-(J12*K12)+L12)</f>
        <v/>
      </c>
    </row>
    <row r="13" spans="1:13" ht="19.5" customHeight="1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30" t="str">
        <f>IF(B13='Table Lists'!$B$2," ",IF(B13='Table Lists'!$S$3,'Table Lists'!$T$3,IF(B13='Table Lists'!$S$4,'Table Lists'!$T$4,IF(B13='Table Lists'!$S$5,'Table Lists'!$T$5,IF(B13='Table Lists'!$S$5,'Table Lists'!$T$5, IF(B13='Table Lists'!$S$6, 'Table Lists'!$T$6, IF(B13='Table Lists'!$S$7,'Table Lists'!$T$7,IF(B13='Table Lists'!$S$8,'Table Lists'!$T$8,IF(B13='Table Lists'!$S$9,'Table Lists'!$T$9,IF(B13='Table Lists'!$S$10,'Table Lists'!$T$10,IF(B13='Table Lists'!$S$11,'Table Lists'!$T$11,IF(B13='Table Lists'!$S$12,'Table Lists'!$T$12, IF(B13='Table Lists'!$S$13, 'Table Lists'!$T$13, IF(B13='Table Lists'!$S$14, 'Table Lists'!$T$14, IF(B13='Table Lists'!$S$15, 'Table Lists'!$T$15, IF(B13='Table Lists'!$S$16, 'Table Lists'!$T$16, IF(B13='Table Lists'!$S$17, 'Table Lists'!$T$17, IF(B13='Table Lists'!$S$18, 'Table Lists'!$T$18, IF(B13='Table Lists'!$S$19, 'Table Lists'!$T$19, IF(B13='Table Lists'!$S$20, 'Table Lists'!$T$20, IF(B13='Table Lists'!$S$21, 'Table Lists'!$T$21, IF(B13='Table Lists'!$S$22, 'Table Lists'!$T$22, IF(B13='Table Lists'!$S$23, 'Table Lists'!$T$23, IF(B13='Table Lists'!$S$24, 'Table Lists'!$T$24, IF(B13='Table Lists'!$S$25, 'Table Lists'!$T$25, IF(B13='Table Lists'!$S$26, 'Table Lists'!$T$26, IF(B13='Table Lists'!$S$27, 'Table Lists'!$T$27, IF(B13='Table Lists'!$S$28, 'Table Lists'!$T$28))))))))))))))))))))))))))))</f>
        <v xml:space="preserve"> </v>
      </c>
      <c r="K13" s="31" t="str">
        <f>IF(B13='Table Lists'!$B$2, " ", IF($M$1-G13&gt;20,15%,0%))</f>
        <v xml:space="preserve"> </v>
      </c>
      <c r="L13" s="18" t="str">
        <f>IF(B13='Table Lists'!$B$2," ",IF(I13="YES",(J13*0.15),"$0"))</f>
        <v xml:space="preserve"> </v>
      </c>
      <c r="M13" s="30" t="str">
        <f>IF(B13='Table Lists'!$B$2,"",J13-(J13*K13)+L13)</f>
        <v/>
      </c>
    </row>
    <row r="14" spans="1:13" ht="19.5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30" t="str">
        <f>IF(B14='Table Lists'!$B$2," ",IF(B14='Table Lists'!$S$3,'Table Lists'!$T$3,IF(B14='Table Lists'!$S$4,'Table Lists'!$T$4,IF(B14='Table Lists'!$S$5,'Table Lists'!$T$5,IF(B14='Table Lists'!$S$5,'Table Lists'!$T$5, IF(B14='Table Lists'!$S$6, 'Table Lists'!$T$6, IF(B14='Table Lists'!$S$7,'Table Lists'!$T$7,IF(B14='Table Lists'!$S$8,'Table Lists'!$T$8,IF(B14='Table Lists'!$S$9,'Table Lists'!$T$9,IF(B14='Table Lists'!$S$10,'Table Lists'!$T$10,IF(B14='Table Lists'!$S$11,'Table Lists'!$T$11,IF(B14='Table Lists'!$S$12,'Table Lists'!$T$12, IF(B14='Table Lists'!$S$13, 'Table Lists'!$T$13, IF(B14='Table Lists'!$S$14, 'Table Lists'!$T$14, IF(B14='Table Lists'!$S$15, 'Table Lists'!$T$15, IF(B14='Table Lists'!$S$16, 'Table Lists'!$T$16, IF(B14='Table Lists'!$S$17, 'Table Lists'!$T$17, IF(B14='Table Lists'!$S$18, 'Table Lists'!$T$18, IF(B14='Table Lists'!$S$19, 'Table Lists'!$T$19, IF(B14='Table Lists'!$S$20, 'Table Lists'!$T$20, IF(B14='Table Lists'!$S$21, 'Table Lists'!$T$21, IF(B14='Table Lists'!$S$22, 'Table Lists'!$T$22, IF(B14='Table Lists'!$S$23, 'Table Lists'!$T$23, IF(B14='Table Lists'!$S$24, 'Table Lists'!$T$24, IF(B14='Table Lists'!$S$25, 'Table Lists'!$T$25, IF(B14='Table Lists'!$S$26, 'Table Lists'!$T$26, IF(B14='Table Lists'!$S$27, 'Table Lists'!$T$27, IF(B14='Table Lists'!$S$28, 'Table Lists'!$T$28))))))))))))))))))))))))))))</f>
        <v xml:space="preserve"> </v>
      </c>
      <c r="K14" s="31" t="str">
        <f>IF(B14='Table Lists'!$B$2, " ", IF($M$1-G14&gt;20,15%,0%))</f>
        <v xml:space="preserve"> </v>
      </c>
      <c r="L14" s="18" t="str">
        <f>IF(B14='Table Lists'!$B$2," ",IF(I14="YES",(J14*0.15),"$0"))</f>
        <v xml:space="preserve"> </v>
      </c>
      <c r="M14" s="30" t="str">
        <f>IF(B14='Table Lists'!$B$2,"",J14-(J14*K14)+L14)</f>
        <v/>
      </c>
    </row>
    <row r="15" spans="1:13" ht="19.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30" t="str">
        <f>IF(B15='Table Lists'!$B$2," ",IF(B15='Table Lists'!$S$3,'Table Lists'!$T$3,IF(B15='Table Lists'!$S$4,'Table Lists'!$T$4,IF(B15='Table Lists'!$S$5,'Table Lists'!$T$5,IF(B15='Table Lists'!$S$5,'Table Lists'!$T$5, IF(B15='Table Lists'!$S$6, 'Table Lists'!$T$6, IF(B15='Table Lists'!$S$7,'Table Lists'!$T$7,IF(B15='Table Lists'!$S$8,'Table Lists'!$T$8,IF(B15='Table Lists'!$S$9,'Table Lists'!$T$9,IF(B15='Table Lists'!$S$10,'Table Lists'!$T$10,IF(B15='Table Lists'!$S$11,'Table Lists'!$T$11,IF(B15='Table Lists'!$S$12,'Table Lists'!$T$12, IF(B15='Table Lists'!$S$13, 'Table Lists'!$T$13, IF(B15='Table Lists'!$S$14, 'Table Lists'!$T$14, IF(B15='Table Lists'!$S$15, 'Table Lists'!$T$15, IF(B15='Table Lists'!$S$16, 'Table Lists'!$T$16, IF(B15='Table Lists'!$S$17, 'Table Lists'!$T$17, IF(B15='Table Lists'!$S$18, 'Table Lists'!$T$18, IF(B15='Table Lists'!$S$19, 'Table Lists'!$T$19, IF(B15='Table Lists'!$S$20, 'Table Lists'!$T$20, IF(B15='Table Lists'!$S$21, 'Table Lists'!$T$21, IF(B15='Table Lists'!$S$22, 'Table Lists'!$T$22, IF(B15='Table Lists'!$S$23, 'Table Lists'!$T$23, IF(B15='Table Lists'!$S$24, 'Table Lists'!$T$24, IF(B15='Table Lists'!$S$25, 'Table Lists'!$T$25, IF(B15='Table Lists'!$S$26, 'Table Lists'!$T$26, IF(B15='Table Lists'!$S$27, 'Table Lists'!$T$27, IF(B15='Table Lists'!$S$28, 'Table Lists'!$T$28))))))))))))))))))))))))))))</f>
        <v xml:space="preserve"> </v>
      </c>
      <c r="K15" s="31" t="str">
        <f>IF(B15='Table Lists'!$B$2, " ", IF($M$1-G15&gt;20,15%,0%))</f>
        <v xml:space="preserve"> </v>
      </c>
      <c r="L15" s="18" t="str">
        <f>IF(B15='Table Lists'!$B$2," ",IF(I15="YES",(J15*0.15),"$0"))</f>
        <v xml:space="preserve"> </v>
      </c>
      <c r="M15" s="30" t="str">
        <f>IF(B15='Table Lists'!$B$2,"",J15-(J15*K15)+L15)</f>
        <v/>
      </c>
    </row>
    <row r="16" spans="1:13" ht="19.5" customHeight="1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30" t="str">
        <f>IF(B16='Table Lists'!$B$2," ",IF(B16='Table Lists'!$S$3,'Table Lists'!$T$3,IF(B16='Table Lists'!$S$4,'Table Lists'!$T$4,IF(B16='Table Lists'!$S$5,'Table Lists'!$T$5,IF(B16='Table Lists'!$S$5,'Table Lists'!$T$5, IF(B16='Table Lists'!$S$6, 'Table Lists'!$T$6, IF(B16='Table Lists'!$S$7,'Table Lists'!$T$7,IF(B16='Table Lists'!$S$8,'Table Lists'!$T$8,IF(B16='Table Lists'!$S$9,'Table Lists'!$T$9,IF(B16='Table Lists'!$S$10,'Table Lists'!$T$10,IF(B16='Table Lists'!$S$11,'Table Lists'!$T$11,IF(B16='Table Lists'!$S$12,'Table Lists'!$T$12, IF(B16='Table Lists'!$S$13, 'Table Lists'!$T$13, IF(B16='Table Lists'!$S$14, 'Table Lists'!$T$14, IF(B16='Table Lists'!$S$15, 'Table Lists'!$T$15, IF(B16='Table Lists'!$S$16, 'Table Lists'!$T$16, IF(B16='Table Lists'!$S$17, 'Table Lists'!$T$17, IF(B16='Table Lists'!$S$18, 'Table Lists'!$T$18, IF(B16='Table Lists'!$S$19, 'Table Lists'!$T$19, IF(B16='Table Lists'!$S$20, 'Table Lists'!$T$20, IF(B16='Table Lists'!$S$21, 'Table Lists'!$T$21, IF(B16='Table Lists'!$S$22, 'Table Lists'!$T$22, IF(B16='Table Lists'!$S$23, 'Table Lists'!$T$23, IF(B16='Table Lists'!$S$24, 'Table Lists'!$T$24, IF(B16='Table Lists'!$S$25, 'Table Lists'!$T$25, IF(B16='Table Lists'!$S$26, 'Table Lists'!$T$26, IF(B16='Table Lists'!$S$27, 'Table Lists'!$T$27, IF(B16='Table Lists'!$S$28, 'Table Lists'!$T$28))))))))))))))))))))))))))))</f>
        <v xml:space="preserve"> </v>
      </c>
      <c r="K16" s="31" t="str">
        <f>IF(B16='Table Lists'!$B$2, " ", IF($M$1-G16&gt;20,15%,0%))</f>
        <v xml:space="preserve"> </v>
      </c>
      <c r="L16" s="18" t="str">
        <f>IF(B16='Table Lists'!$B$2," ",IF(I16="YES",(J16*0.15),"$0"))</f>
        <v xml:space="preserve"> </v>
      </c>
      <c r="M16" s="30" t="str">
        <f>IF(B16='Table Lists'!$B$2,"",J16-(J16*K16)+L16)</f>
        <v/>
      </c>
    </row>
    <row r="17" spans="1:13" ht="19.5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30" t="str">
        <f>IF(B17='Table Lists'!$B$2," ",IF(B17='Table Lists'!$S$3,'Table Lists'!$T$3,IF(B17='Table Lists'!$S$4,'Table Lists'!$T$4,IF(B17='Table Lists'!$S$5,'Table Lists'!$T$5,IF(B17='Table Lists'!$S$5,'Table Lists'!$T$5, IF(B17='Table Lists'!$S$6, 'Table Lists'!$T$6, IF(B17='Table Lists'!$S$7,'Table Lists'!$T$7,IF(B17='Table Lists'!$S$8,'Table Lists'!$T$8,IF(B17='Table Lists'!$S$9,'Table Lists'!$T$9,IF(B17='Table Lists'!$S$10,'Table Lists'!$T$10,IF(B17='Table Lists'!$S$11,'Table Lists'!$T$11,IF(B17='Table Lists'!$S$12,'Table Lists'!$T$12, IF(B17='Table Lists'!$S$13, 'Table Lists'!$T$13, IF(B17='Table Lists'!$S$14, 'Table Lists'!$T$14, IF(B17='Table Lists'!$S$15, 'Table Lists'!$T$15, IF(B17='Table Lists'!$S$16, 'Table Lists'!$T$16, IF(B17='Table Lists'!$S$17, 'Table Lists'!$T$17, IF(B17='Table Lists'!$S$18, 'Table Lists'!$T$18, IF(B17='Table Lists'!$S$19, 'Table Lists'!$T$19, IF(B17='Table Lists'!$S$20, 'Table Lists'!$T$20, IF(B17='Table Lists'!$S$21, 'Table Lists'!$T$21, IF(B17='Table Lists'!$S$22, 'Table Lists'!$T$22, IF(B17='Table Lists'!$S$23, 'Table Lists'!$T$23, IF(B17='Table Lists'!$S$24, 'Table Lists'!$T$24, IF(B17='Table Lists'!$S$25, 'Table Lists'!$T$25, IF(B17='Table Lists'!$S$26, 'Table Lists'!$T$26, IF(B17='Table Lists'!$S$27, 'Table Lists'!$T$27, IF(B17='Table Lists'!$S$28, 'Table Lists'!$T$28))))))))))))))))))))))))))))</f>
        <v xml:space="preserve"> </v>
      </c>
      <c r="K17" s="31" t="str">
        <f>IF(B17='Table Lists'!$B$2, " ", IF($M$1-G17&gt;20,15%,0%))</f>
        <v xml:space="preserve"> </v>
      </c>
      <c r="L17" s="18" t="str">
        <f>IF(B17='Table Lists'!$B$2," ",IF(I17="YES",(J17*0.15),"$0"))</f>
        <v xml:space="preserve"> </v>
      </c>
      <c r="M17" s="30" t="str">
        <f>IF(B17='Table Lists'!$B$2,"",J17-(J17*K17)+L17)</f>
        <v/>
      </c>
    </row>
    <row r="18" spans="1:13" ht="19.5" customHeight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30" t="str">
        <f>IF(B18='Table Lists'!$B$2," ",IF(B18='Table Lists'!$S$3,'Table Lists'!$T$3,IF(B18='Table Lists'!$S$4,'Table Lists'!$T$4,IF(B18='Table Lists'!$S$5,'Table Lists'!$T$5,IF(B18='Table Lists'!$S$5,'Table Lists'!$T$5, IF(B18='Table Lists'!$S$6, 'Table Lists'!$T$6, IF(B18='Table Lists'!$S$7,'Table Lists'!$T$7,IF(B18='Table Lists'!$S$8,'Table Lists'!$T$8,IF(B18='Table Lists'!$S$9,'Table Lists'!$T$9,IF(B18='Table Lists'!$S$10,'Table Lists'!$T$10,IF(B18='Table Lists'!$S$11,'Table Lists'!$T$11,IF(B18='Table Lists'!$S$12,'Table Lists'!$T$12, IF(B18='Table Lists'!$S$13, 'Table Lists'!$T$13, IF(B18='Table Lists'!$S$14, 'Table Lists'!$T$14, IF(B18='Table Lists'!$S$15, 'Table Lists'!$T$15, IF(B18='Table Lists'!$S$16, 'Table Lists'!$T$16, IF(B18='Table Lists'!$S$17, 'Table Lists'!$T$17, IF(B18='Table Lists'!$S$18, 'Table Lists'!$T$18, IF(B18='Table Lists'!$S$19, 'Table Lists'!$T$19, IF(B18='Table Lists'!$S$20, 'Table Lists'!$T$20, IF(B18='Table Lists'!$S$21, 'Table Lists'!$T$21, IF(B18='Table Lists'!$S$22, 'Table Lists'!$T$22, IF(B18='Table Lists'!$S$23, 'Table Lists'!$T$23, IF(B18='Table Lists'!$S$24, 'Table Lists'!$T$24, IF(B18='Table Lists'!$S$25, 'Table Lists'!$T$25, IF(B18='Table Lists'!$S$26, 'Table Lists'!$T$26, IF(B18='Table Lists'!$S$27, 'Table Lists'!$T$27, IF(B18='Table Lists'!$S$28, 'Table Lists'!$T$28))))))))))))))))))))))))))))</f>
        <v xml:space="preserve"> </v>
      </c>
      <c r="K18" s="31" t="str">
        <f>IF(B18='Table Lists'!$B$2, " ", IF($M$1-G18&gt;20,15%,0%))</f>
        <v xml:space="preserve"> </v>
      </c>
      <c r="L18" s="18" t="str">
        <f>IF(B18='Table Lists'!$B$2," ",IF(I18="YES",(J18*0.15),"$0"))</f>
        <v xml:space="preserve"> </v>
      </c>
      <c r="M18" s="30" t="str">
        <f>IF(B18='Table Lists'!$B$2,"",J18-(J18*K18)+L18)</f>
        <v/>
      </c>
    </row>
    <row r="19" spans="1:13" ht="19.5" customHeight="1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30" t="str">
        <f>IF(B19='Table Lists'!$B$2," ",IF(B19='Table Lists'!$S$3,'Table Lists'!$T$3,IF(B19='Table Lists'!$S$4,'Table Lists'!$T$4,IF(B19='Table Lists'!$S$5,'Table Lists'!$T$5,IF(B19='Table Lists'!$S$5,'Table Lists'!$T$5, IF(B19='Table Lists'!$S$6, 'Table Lists'!$T$6, IF(B19='Table Lists'!$S$7,'Table Lists'!$T$7,IF(B19='Table Lists'!$S$8,'Table Lists'!$T$8,IF(B19='Table Lists'!$S$9,'Table Lists'!$T$9,IF(B19='Table Lists'!$S$10,'Table Lists'!$T$10,IF(B19='Table Lists'!$S$11,'Table Lists'!$T$11,IF(B19='Table Lists'!$S$12,'Table Lists'!$T$12, IF(B19='Table Lists'!$S$13, 'Table Lists'!$T$13, IF(B19='Table Lists'!$S$14, 'Table Lists'!$T$14, IF(B19='Table Lists'!$S$15, 'Table Lists'!$T$15, IF(B19='Table Lists'!$S$16, 'Table Lists'!$T$16, IF(B19='Table Lists'!$S$17, 'Table Lists'!$T$17, IF(B19='Table Lists'!$S$18, 'Table Lists'!$T$18, IF(B19='Table Lists'!$S$19, 'Table Lists'!$T$19, IF(B19='Table Lists'!$S$20, 'Table Lists'!$T$20, IF(B19='Table Lists'!$S$21, 'Table Lists'!$T$21, IF(B19='Table Lists'!$S$22, 'Table Lists'!$T$22, IF(B19='Table Lists'!$S$23, 'Table Lists'!$T$23, IF(B19='Table Lists'!$S$24, 'Table Lists'!$T$24, IF(B19='Table Lists'!$S$25, 'Table Lists'!$T$25, IF(B19='Table Lists'!$S$26, 'Table Lists'!$T$26, IF(B19='Table Lists'!$S$27, 'Table Lists'!$T$27, IF(B19='Table Lists'!$S$28, 'Table Lists'!$T$28))))))))))))))))))))))))))))</f>
        <v xml:space="preserve"> </v>
      </c>
      <c r="K19" s="31" t="str">
        <f>IF(B19='Table Lists'!$B$2, " ", IF($M$1-G19&gt;20,15%,0%))</f>
        <v xml:space="preserve"> </v>
      </c>
      <c r="L19" s="18" t="str">
        <f>IF(B19='Table Lists'!$B$2," ",IF(I19="YES",(J19*0.15),"$0"))</f>
        <v xml:space="preserve"> </v>
      </c>
      <c r="M19" s="30" t="str">
        <f>IF(B19='Table Lists'!$B$2,"",J19-(J19*K19)+L19)</f>
        <v/>
      </c>
    </row>
    <row r="20" spans="1:13" ht="19.5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30" t="str">
        <f>IF(B20='Table Lists'!$B$2," ",IF(B20='Table Lists'!$S$3,'Table Lists'!$T$3,IF(B20='Table Lists'!$S$4,'Table Lists'!$T$4,IF(B20='Table Lists'!$S$5,'Table Lists'!$T$5,IF(B20='Table Lists'!$S$5,'Table Lists'!$T$5, IF(B20='Table Lists'!$S$6, 'Table Lists'!$T$6, IF(B20='Table Lists'!$S$7,'Table Lists'!$T$7,IF(B20='Table Lists'!$S$8,'Table Lists'!$T$8,IF(B20='Table Lists'!$S$9,'Table Lists'!$T$9,IF(B20='Table Lists'!$S$10,'Table Lists'!$T$10,IF(B20='Table Lists'!$S$11,'Table Lists'!$T$11,IF(B20='Table Lists'!$S$12,'Table Lists'!$T$12, IF(B20='Table Lists'!$S$13, 'Table Lists'!$T$13, IF(B20='Table Lists'!$S$14, 'Table Lists'!$T$14, IF(B20='Table Lists'!$S$15, 'Table Lists'!$T$15, IF(B20='Table Lists'!$S$16, 'Table Lists'!$T$16, IF(B20='Table Lists'!$S$17, 'Table Lists'!$T$17, IF(B20='Table Lists'!$S$18, 'Table Lists'!$T$18, IF(B20='Table Lists'!$S$19, 'Table Lists'!$T$19, IF(B20='Table Lists'!$S$20, 'Table Lists'!$T$20, IF(B20='Table Lists'!$S$21, 'Table Lists'!$T$21, IF(B20='Table Lists'!$S$22, 'Table Lists'!$T$22, IF(B20='Table Lists'!$S$23, 'Table Lists'!$T$23, IF(B20='Table Lists'!$S$24, 'Table Lists'!$T$24, IF(B20='Table Lists'!$S$25, 'Table Lists'!$T$25, IF(B20='Table Lists'!$S$26, 'Table Lists'!$T$26, IF(B20='Table Lists'!$S$27, 'Table Lists'!$T$27, IF(B20='Table Lists'!$S$28, 'Table Lists'!$T$28))))))))))))))))))))))))))))</f>
        <v xml:space="preserve"> </v>
      </c>
      <c r="K20" s="31" t="str">
        <f>IF(B20='Table Lists'!$B$2, " ", IF($M$1-G20&gt;20,15%,0%))</f>
        <v xml:space="preserve"> </v>
      </c>
      <c r="L20" s="18" t="str">
        <f>IF(B20='Table Lists'!$B$2," ",IF(I20="YES",(J20*0.15),"$0"))</f>
        <v xml:space="preserve"> </v>
      </c>
      <c r="M20" s="30" t="str">
        <f>IF(B20='Table Lists'!$B$2,"",J20-(J20*K20)+L20)</f>
        <v/>
      </c>
    </row>
    <row r="21" spans="1:13" ht="19.5" customHeight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30" t="str">
        <f>IF(B21='Table Lists'!$B$2," ",IF(B21='Table Lists'!$S$3,'Table Lists'!$T$3,IF(B21='Table Lists'!$S$4,'Table Lists'!$T$4,IF(B21='Table Lists'!$S$5,'Table Lists'!$T$5,IF(B21='Table Lists'!$S$5,'Table Lists'!$T$5, IF(B21='Table Lists'!$S$6, 'Table Lists'!$T$6, IF(B21='Table Lists'!$S$7,'Table Lists'!$T$7,IF(B21='Table Lists'!$S$8,'Table Lists'!$T$8,IF(B21='Table Lists'!$S$9,'Table Lists'!$T$9,IF(B21='Table Lists'!$S$10,'Table Lists'!$T$10,IF(B21='Table Lists'!$S$11,'Table Lists'!$T$11,IF(B21='Table Lists'!$S$12,'Table Lists'!$T$12, IF(B21='Table Lists'!$S$13, 'Table Lists'!$T$13, IF(B21='Table Lists'!$S$14, 'Table Lists'!$T$14, IF(B21='Table Lists'!$S$15, 'Table Lists'!$T$15, IF(B21='Table Lists'!$S$16, 'Table Lists'!$T$16, IF(B21='Table Lists'!$S$17, 'Table Lists'!$T$17, IF(B21='Table Lists'!$S$18, 'Table Lists'!$T$18, IF(B21='Table Lists'!$S$19, 'Table Lists'!$T$19, IF(B21='Table Lists'!$S$20, 'Table Lists'!$T$20, IF(B21='Table Lists'!$S$21, 'Table Lists'!$T$21, IF(B21='Table Lists'!$S$22, 'Table Lists'!$T$22, IF(B21='Table Lists'!$S$23, 'Table Lists'!$T$23, IF(B21='Table Lists'!$S$24, 'Table Lists'!$T$24, IF(B21='Table Lists'!$S$25, 'Table Lists'!$T$25, IF(B21='Table Lists'!$S$26, 'Table Lists'!$T$26, IF(B21='Table Lists'!$S$27, 'Table Lists'!$T$27, IF(B21='Table Lists'!$S$28, 'Table Lists'!$T$28))))))))))))))))))))))))))))</f>
        <v xml:space="preserve"> </v>
      </c>
      <c r="K21" s="31" t="str">
        <f>IF(B21='Table Lists'!$B$2, " ", IF($M$1-G21&gt;20,15%,0%))</f>
        <v xml:space="preserve"> </v>
      </c>
      <c r="L21" s="18" t="str">
        <f>IF(B21='Table Lists'!$B$2," ",IF(I21="YES",(J21*0.15),"$0"))</f>
        <v xml:space="preserve"> </v>
      </c>
      <c r="M21" s="30" t="str">
        <f>IF(B21='Table Lists'!$B$2,"",J21-(J21*K21)+L21)</f>
        <v/>
      </c>
    </row>
    <row r="22" spans="1:13" ht="19.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30" t="str">
        <f>IF(B22='Table Lists'!$B$2," ",IF(B22='Table Lists'!$S$3,'Table Lists'!$T$3,IF(B22='Table Lists'!$S$4,'Table Lists'!$T$4,IF(B22='Table Lists'!$S$5,'Table Lists'!$T$5,IF(B22='Table Lists'!$S$5,'Table Lists'!$T$5, IF(B22='Table Lists'!$S$6, 'Table Lists'!$T$6, IF(B22='Table Lists'!$S$7,'Table Lists'!$T$7,IF(B22='Table Lists'!$S$8,'Table Lists'!$T$8,IF(B22='Table Lists'!$S$9,'Table Lists'!$T$9,IF(B22='Table Lists'!$S$10,'Table Lists'!$T$10,IF(B22='Table Lists'!$S$11,'Table Lists'!$T$11,IF(B22='Table Lists'!$S$12,'Table Lists'!$T$12, IF(B22='Table Lists'!$S$13, 'Table Lists'!$T$13, IF(B22='Table Lists'!$S$14, 'Table Lists'!$T$14, IF(B22='Table Lists'!$S$15, 'Table Lists'!$T$15, IF(B22='Table Lists'!$S$16, 'Table Lists'!$T$16, IF(B22='Table Lists'!$S$17, 'Table Lists'!$T$17, IF(B22='Table Lists'!$S$18, 'Table Lists'!$T$18, IF(B22='Table Lists'!$S$19, 'Table Lists'!$T$19, IF(B22='Table Lists'!$S$20, 'Table Lists'!$T$20, IF(B22='Table Lists'!$S$21, 'Table Lists'!$T$21, IF(B22='Table Lists'!$S$22, 'Table Lists'!$T$22, IF(B22='Table Lists'!$S$23, 'Table Lists'!$T$23, IF(B22='Table Lists'!$S$24, 'Table Lists'!$T$24, IF(B22='Table Lists'!$S$25, 'Table Lists'!$T$25, IF(B22='Table Lists'!$S$26, 'Table Lists'!$T$26, IF(B22='Table Lists'!$S$27, 'Table Lists'!$T$27, IF(B22='Table Lists'!$S$28, 'Table Lists'!$T$28))))))))))))))))))))))))))))</f>
        <v xml:space="preserve"> </v>
      </c>
      <c r="K22" s="31" t="str">
        <f>IF(B22='Table Lists'!$B$2, " ", IF($M$1-G22&gt;20,15%,0%))</f>
        <v xml:space="preserve"> </v>
      </c>
      <c r="L22" s="18" t="str">
        <f>IF(B22='Table Lists'!$B$2," ",IF(I22="YES",(J22*0.15),"$0"))</f>
        <v xml:space="preserve"> </v>
      </c>
      <c r="M22" s="30" t="str">
        <f>IF(B22='Table Lists'!$B$2,"",J22-(J22*K22)+L22)</f>
        <v/>
      </c>
    </row>
    <row r="23" spans="1:13" ht="19.5" customHeight="1" x14ac:dyDescent="0.25"/>
    <row r="24" spans="1:13" ht="19.5" customHeight="1" x14ac:dyDescent="0.25"/>
    <row r="25" spans="1:13" ht="19.5" customHeight="1" x14ac:dyDescent="0.25"/>
    <row r="26" spans="1:13" ht="19.5" customHeight="1" x14ac:dyDescent="0.25"/>
    <row r="27" spans="1:13" ht="19.5" customHeight="1" x14ac:dyDescent="0.25"/>
    <row r="28" spans="1:13" ht="19.5" customHeight="1" x14ac:dyDescent="0.25"/>
    <row r="29" spans="1:13" ht="19.5" customHeight="1" x14ac:dyDescent="0.25"/>
    <row r="30" spans="1:13" ht="19.5" customHeight="1" x14ac:dyDescent="0.25"/>
    <row r="31" spans="1:13" ht="19.5" customHeight="1" x14ac:dyDescent="0.25"/>
    <row r="32" spans="1:13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9.5" customHeight="1" x14ac:dyDescent="0.25"/>
    <row r="131" ht="19.5" customHeight="1" x14ac:dyDescent="0.25"/>
    <row r="132" ht="19.5" customHeight="1" x14ac:dyDescent="0.25"/>
    <row r="133" ht="19.5" customHeight="1" x14ac:dyDescent="0.25"/>
    <row r="134" ht="19.5" customHeight="1" x14ac:dyDescent="0.25"/>
    <row r="135" ht="19.5" customHeight="1" x14ac:dyDescent="0.25"/>
    <row r="136" ht="19.5" customHeight="1" x14ac:dyDescent="0.25"/>
    <row r="137" ht="19.5" customHeight="1" x14ac:dyDescent="0.25"/>
    <row r="138" ht="19.5" customHeight="1" x14ac:dyDescent="0.25"/>
    <row r="139" ht="19.5" customHeight="1" x14ac:dyDescent="0.25"/>
    <row r="140" ht="19.5" customHeight="1" x14ac:dyDescent="0.25"/>
    <row r="141" ht="19.5" customHeight="1" x14ac:dyDescent="0.25"/>
    <row r="142" ht="19.5" customHeight="1" x14ac:dyDescent="0.25"/>
    <row r="143" ht="19.5" customHeight="1" x14ac:dyDescent="0.25"/>
    <row r="144" ht="19.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</sheetData>
  <sheetProtection algorithmName="SHA-512" hashValue="S1kWzYVvZYm1mk600tYGmSCH+5x8dih2ItFXkQh5glV0aTstA/kSESsWIIsJXd30Sz2Yf+8KTE+kEdM7JUA78A==" saltValue="DDntFo+tqtCo/KT9JmTrHg==" spinCount="100000" sheet="1" objects="1" scenarios="1"/>
  <mergeCells count="3">
    <mergeCell ref="A1:B1"/>
    <mergeCell ref="C1:F1"/>
    <mergeCell ref="H1:J1"/>
  </mergeCells>
  <conditionalFormatting sqref="A1:A22">
    <cfRule type="containsText" dxfId="3" priority="1" operator="containsText" text="change">
      <formula>NOT(ISERROR(SEARCH(("change"),(A1))))</formula>
    </cfRule>
  </conditionalFormatting>
  <conditionalFormatting sqref="A1:A22">
    <cfRule type="containsText" dxfId="2" priority="2" operator="containsText" text="delete">
      <formula>NOT(ISERROR(SEARCH(("delete"),(A1))))</formula>
    </cfRule>
  </conditionalFormatting>
  <conditionalFormatting sqref="A1:A22">
    <cfRule type="containsText" dxfId="1" priority="3" operator="containsText" text="add">
      <formula>NOT(ISERROR(SEARCH(("add"),(A1))))</formula>
    </cfRule>
  </conditionalFormatting>
  <conditionalFormatting sqref="A3:I22">
    <cfRule type="expression" dxfId="0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All-Hazards Equipment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Lists'!$Y$2:$Y$4</xm:f>
          </x14:formula1>
          <xm:sqref>I3:I22</xm:sqref>
        </x14:dataValidation>
        <x14:dataValidation type="list" allowBlank="1" showErrorMessage="1">
          <x14:formula1>
            <xm:f>'Table Lists'!$S$2:$S$28</xm:f>
          </x14:formula1>
          <xm:sqref>B3:B22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opLeftCell="E1" workbookViewId="0">
      <selection activeCell="F14" sqref="F14"/>
    </sheetView>
  </sheetViews>
  <sheetFormatPr defaultColWidth="14.42578125" defaultRowHeight="15" customHeight="1" x14ac:dyDescent="0.25"/>
  <cols>
    <col min="1" max="1" width="9.85546875" customWidth="1"/>
    <col min="2" max="2" width="13.28515625" customWidth="1"/>
    <col min="3" max="3" width="8" customWidth="1"/>
    <col min="4" max="4" width="19.28515625" customWidth="1"/>
    <col min="5" max="6" width="8" customWidth="1"/>
    <col min="7" max="7" width="13.28515625" customWidth="1"/>
    <col min="8" max="8" width="8" customWidth="1"/>
    <col min="9" max="9" width="22.5703125" customWidth="1"/>
    <col min="10" max="10" width="8" customWidth="1"/>
    <col min="11" max="11" width="19.85546875" customWidth="1"/>
    <col min="12" max="12" width="8" customWidth="1"/>
    <col min="13" max="13" width="25.28515625" customWidth="1"/>
    <col min="14" max="14" width="8" customWidth="1"/>
    <col min="15" max="15" width="26.7109375" customWidth="1"/>
    <col min="16" max="16" width="10.5703125" customWidth="1"/>
    <col min="17" max="17" width="33.140625" customWidth="1"/>
    <col min="18" max="18" width="8" customWidth="1"/>
    <col min="19" max="19" width="29.28515625" customWidth="1"/>
    <col min="20" max="20" width="8" customWidth="1"/>
    <col min="21" max="21" width="36.28515625" customWidth="1"/>
    <col min="22" max="22" width="8" customWidth="1"/>
    <col min="23" max="23" width="12.28515625" customWidth="1"/>
    <col min="24" max="24" width="8" customWidth="1"/>
    <col min="25" max="25" width="12.7109375" customWidth="1"/>
    <col min="26" max="29" width="8.7109375" customWidth="1"/>
    <col min="30" max="30" width="14.7109375" customWidth="1"/>
    <col min="31" max="32" width="8.7109375" customWidth="1"/>
  </cols>
  <sheetData>
    <row r="1" spans="1:32" ht="60" x14ac:dyDescent="0.25">
      <c r="A1" s="73" t="s">
        <v>33</v>
      </c>
      <c r="B1" s="73" t="s">
        <v>76</v>
      </c>
      <c r="C1" s="73" t="s">
        <v>77</v>
      </c>
      <c r="D1" s="73" t="s">
        <v>78</v>
      </c>
      <c r="E1" s="73" t="s">
        <v>79</v>
      </c>
      <c r="F1" s="73"/>
      <c r="G1" s="73" t="s">
        <v>80</v>
      </c>
      <c r="H1" s="73" t="s">
        <v>81</v>
      </c>
      <c r="I1" s="73" t="s">
        <v>82</v>
      </c>
      <c r="J1" s="73" t="s">
        <v>83</v>
      </c>
      <c r="K1" s="73" t="s">
        <v>84</v>
      </c>
      <c r="L1" s="73" t="s">
        <v>85</v>
      </c>
      <c r="M1" s="73" t="s">
        <v>86</v>
      </c>
      <c r="N1" s="73" t="s">
        <v>87</v>
      </c>
      <c r="O1" s="73" t="s">
        <v>88</v>
      </c>
      <c r="P1" s="73" t="s">
        <v>89</v>
      </c>
      <c r="Q1" s="73" t="s">
        <v>90</v>
      </c>
      <c r="R1" s="73" t="s">
        <v>91</v>
      </c>
      <c r="S1" s="73" t="s">
        <v>92</v>
      </c>
      <c r="T1" s="73" t="s">
        <v>93</v>
      </c>
      <c r="U1" s="73" t="s">
        <v>94</v>
      </c>
      <c r="V1" s="73" t="s">
        <v>95</v>
      </c>
      <c r="W1" s="73" t="s">
        <v>96</v>
      </c>
      <c r="X1" s="73" t="s">
        <v>97</v>
      </c>
      <c r="Y1" s="73" t="s">
        <v>98</v>
      </c>
      <c r="Z1" s="73" t="s">
        <v>39</v>
      </c>
      <c r="AA1" s="73" t="s">
        <v>40</v>
      </c>
      <c r="AB1" s="73" t="s">
        <v>41</v>
      </c>
      <c r="AC1" s="73" t="s">
        <v>54</v>
      </c>
      <c r="AD1" s="73" t="s">
        <v>99</v>
      </c>
      <c r="AE1" s="73" t="s">
        <v>100</v>
      </c>
      <c r="AF1" s="73" t="s">
        <v>101</v>
      </c>
    </row>
    <row r="2" spans="1:32" x14ac:dyDescent="0.25">
      <c r="F2" s="20"/>
      <c r="M2" s="20"/>
      <c r="N2" s="20"/>
      <c r="W2" s="20"/>
      <c r="X2" s="20"/>
    </row>
    <row r="3" spans="1:32" x14ac:dyDescent="0.25">
      <c r="A3" t="s">
        <v>102</v>
      </c>
      <c r="B3" t="s">
        <v>47</v>
      </c>
      <c r="C3">
        <v>139</v>
      </c>
      <c r="D3" t="s">
        <v>103</v>
      </c>
      <c r="E3">
        <v>640</v>
      </c>
      <c r="F3" s="20" t="s">
        <v>104</v>
      </c>
      <c r="G3" t="s">
        <v>105</v>
      </c>
      <c r="H3">
        <v>125</v>
      </c>
      <c r="I3" t="s">
        <v>106</v>
      </c>
      <c r="J3">
        <v>34</v>
      </c>
      <c r="K3" t="s">
        <v>107</v>
      </c>
      <c r="L3">
        <v>66</v>
      </c>
      <c r="M3" s="20" t="s">
        <v>108</v>
      </c>
      <c r="N3" s="20">
        <v>100</v>
      </c>
      <c r="O3" t="s">
        <v>109</v>
      </c>
      <c r="P3">
        <v>135</v>
      </c>
      <c r="Q3" t="s">
        <v>110</v>
      </c>
      <c r="R3">
        <v>160</v>
      </c>
      <c r="S3" t="s">
        <v>111</v>
      </c>
      <c r="T3">
        <v>190</v>
      </c>
      <c r="U3" t="s">
        <v>112</v>
      </c>
      <c r="V3">
        <v>1500</v>
      </c>
      <c r="W3" s="20" t="s">
        <v>47</v>
      </c>
      <c r="X3" s="20">
        <v>74</v>
      </c>
      <c r="Y3" t="s">
        <v>49</v>
      </c>
      <c r="Z3" t="s">
        <v>49</v>
      </c>
      <c r="AA3" t="s">
        <v>49</v>
      </c>
      <c r="AB3" t="s">
        <v>49</v>
      </c>
      <c r="AC3" t="s">
        <v>104</v>
      </c>
      <c r="AD3" s="74" t="s">
        <v>113</v>
      </c>
      <c r="AE3" t="s">
        <v>114</v>
      </c>
      <c r="AF3" t="s">
        <v>115</v>
      </c>
    </row>
    <row r="4" spans="1:32" x14ac:dyDescent="0.25">
      <c r="A4" t="s">
        <v>116</v>
      </c>
      <c r="B4" t="s">
        <v>48</v>
      </c>
      <c r="C4">
        <v>126</v>
      </c>
      <c r="D4" s="20" t="s">
        <v>117</v>
      </c>
      <c r="E4">
        <v>740</v>
      </c>
      <c r="F4" s="20" t="s">
        <v>104</v>
      </c>
      <c r="G4" t="s">
        <v>118</v>
      </c>
      <c r="H4">
        <v>113</v>
      </c>
      <c r="I4" t="s">
        <v>119</v>
      </c>
      <c r="J4">
        <v>42</v>
      </c>
      <c r="K4" t="s">
        <v>120</v>
      </c>
      <c r="L4">
        <v>72</v>
      </c>
      <c r="M4" s="20" t="s">
        <v>121</v>
      </c>
      <c r="N4" s="20">
        <v>75</v>
      </c>
      <c r="O4" t="s">
        <v>122</v>
      </c>
      <c r="P4">
        <v>250</v>
      </c>
      <c r="Q4" t="s">
        <v>123</v>
      </c>
      <c r="R4">
        <v>175</v>
      </c>
      <c r="S4" t="s">
        <v>124</v>
      </c>
      <c r="T4">
        <v>190</v>
      </c>
      <c r="U4" t="s">
        <v>125</v>
      </c>
      <c r="V4">
        <v>2100</v>
      </c>
      <c r="W4" s="20" t="s">
        <v>48</v>
      </c>
      <c r="X4" s="20">
        <v>74</v>
      </c>
      <c r="Y4" t="s">
        <v>46</v>
      </c>
      <c r="Z4" t="s">
        <v>46</v>
      </c>
      <c r="AA4" t="s">
        <v>46</v>
      </c>
      <c r="AB4" t="s">
        <v>46</v>
      </c>
      <c r="AC4" t="s">
        <v>126</v>
      </c>
      <c r="AD4" s="74" t="s">
        <v>127</v>
      </c>
      <c r="AE4" t="s">
        <v>128</v>
      </c>
      <c r="AF4" t="s">
        <v>129</v>
      </c>
    </row>
    <row r="5" spans="1:32" x14ac:dyDescent="0.25">
      <c r="A5" t="s">
        <v>130</v>
      </c>
      <c r="B5" t="s">
        <v>131</v>
      </c>
      <c r="C5">
        <v>126</v>
      </c>
      <c r="D5" t="s">
        <v>132</v>
      </c>
      <c r="E5">
        <v>1295</v>
      </c>
      <c r="F5" s="20" t="s">
        <v>104</v>
      </c>
      <c r="G5" t="s">
        <v>133</v>
      </c>
      <c r="H5">
        <v>85</v>
      </c>
      <c r="I5" t="s">
        <v>134</v>
      </c>
      <c r="J5">
        <v>57</v>
      </c>
      <c r="K5" t="s">
        <v>135</v>
      </c>
      <c r="L5">
        <v>78</v>
      </c>
      <c r="M5" s="20" t="s">
        <v>136</v>
      </c>
      <c r="N5" s="20">
        <v>125</v>
      </c>
      <c r="O5" t="s">
        <v>137</v>
      </c>
      <c r="P5">
        <v>250</v>
      </c>
      <c r="Q5" t="s">
        <v>138</v>
      </c>
      <c r="R5">
        <v>180</v>
      </c>
      <c r="S5" t="s">
        <v>139</v>
      </c>
      <c r="T5">
        <v>190</v>
      </c>
      <c r="U5" t="s">
        <v>140</v>
      </c>
      <c r="V5">
        <v>2700</v>
      </c>
      <c r="W5" s="20" t="s">
        <v>131</v>
      </c>
      <c r="X5" s="20">
        <v>74</v>
      </c>
      <c r="AD5" s="74" t="s">
        <v>141</v>
      </c>
      <c r="AE5" t="s">
        <v>142</v>
      </c>
      <c r="AF5" t="s">
        <v>143</v>
      </c>
    </row>
    <row r="6" spans="1:32" x14ac:dyDescent="0.25">
      <c r="B6" t="s">
        <v>144</v>
      </c>
      <c r="C6">
        <v>99</v>
      </c>
      <c r="D6" s="20" t="s">
        <v>145</v>
      </c>
      <c r="E6">
        <v>1440</v>
      </c>
      <c r="F6" s="20" t="s">
        <v>104</v>
      </c>
      <c r="G6" t="s">
        <v>146</v>
      </c>
      <c r="H6">
        <v>125</v>
      </c>
      <c r="I6" t="s">
        <v>147</v>
      </c>
      <c r="J6">
        <v>65</v>
      </c>
      <c r="K6" t="s">
        <v>148</v>
      </c>
      <c r="L6">
        <v>100</v>
      </c>
      <c r="M6" s="20" t="s">
        <v>149</v>
      </c>
      <c r="N6" s="20">
        <v>100</v>
      </c>
      <c r="O6" t="s">
        <v>150</v>
      </c>
      <c r="P6">
        <v>300</v>
      </c>
      <c r="Q6" t="s">
        <v>151</v>
      </c>
      <c r="R6">
        <v>385</v>
      </c>
      <c r="S6" t="s">
        <v>152</v>
      </c>
      <c r="T6">
        <v>3200</v>
      </c>
      <c r="U6" t="s">
        <v>153</v>
      </c>
      <c r="V6">
        <v>3420</v>
      </c>
      <c r="W6" s="20" t="s">
        <v>144</v>
      </c>
      <c r="X6" s="20">
        <v>74</v>
      </c>
      <c r="AD6" s="74" t="s">
        <v>154</v>
      </c>
      <c r="AE6" t="s">
        <v>155</v>
      </c>
      <c r="AF6" t="s">
        <v>156</v>
      </c>
    </row>
    <row r="7" spans="1:32" x14ac:dyDescent="0.25">
      <c r="B7" t="s">
        <v>157</v>
      </c>
      <c r="C7">
        <v>99</v>
      </c>
      <c r="D7" t="s">
        <v>158</v>
      </c>
      <c r="E7">
        <v>215</v>
      </c>
      <c r="F7" s="20" t="s">
        <v>104</v>
      </c>
      <c r="G7" t="s">
        <v>159</v>
      </c>
      <c r="H7">
        <v>99</v>
      </c>
      <c r="I7" t="s">
        <v>160</v>
      </c>
      <c r="J7">
        <v>40</v>
      </c>
      <c r="K7" t="s">
        <v>161</v>
      </c>
      <c r="L7">
        <v>50</v>
      </c>
      <c r="M7" s="20" t="s">
        <v>162</v>
      </c>
      <c r="N7" s="20">
        <v>150</v>
      </c>
      <c r="O7" t="s">
        <v>163</v>
      </c>
      <c r="P7">
        <v>100</v>
      </c>
      <c r="Q7" t="s">
        <v>164</v>
      </c>
      <c r="R7">
        <v>445</v>
      </c>
      <c r="S7" t="s">
        <v>165</v>
      </c>
      <c r="T7">
        <v>3200</v>
      </c>
      <c r="W7" s="20" t="s">
        <v>157</v>
      </c>
      <c r="X7" s="20">
        <v>74</v>
      </c>
      <c r="AD7" s="74" t="s">
        <v>166</v>
      </c>
      <c r="AE7" t="s">
        <v>167</v>
      </c>
      <c r="AF7" t="s">
        <v>168</v>
      </c>
    </row>
    <row r="8" spans="1:32" x14ac:dyDescent="0.25">
      <c r="B8" t="s">
        <v>169</v>
      </c>
      <c r="C8">
        <v>85</v>
      </c>
      <c r="D8" t="s">
        <v>170</v>
      </c>
      <c r="E8">
        <v>150</v>
      </c>
      <c r="F8" s="20" t="s">
        <v>104</v>
      </c>
      <c r="I8" t="s">
        <v>171</v>
      </c>
      <c r="J8">
        <v>44</v>
      </c>
      <c r="M8" s="20" t="s">
        <v>172</v>
      </c>
      <c r="N8" s="20">
        <v>125</v>
      </c>
      <c r="O8" t="s">
        <v>173</v>
      </c>
      <c r="P8">
        <v>260</v>
      </c>
      <c r="Q8" t="s">
        <v>174</v>
      </c>
      <c r="R8">
        <v>620</v>
      </c>
      <c r="S8" t="s">
        <v>175</v>
      </c>
      <c r="T8">
        <v>3200</v>
      </c>
      <c r="W8" s="20" t="s">
        <v>169</v>
      </c>
      <c r="X8" s="20">
        <v>41</v>
      </c>
      <c r="AE8" t="s">
        <v>176</v>
      </c>
      <c r="AF8" t="s">
        <v>177</v>
      </c>
    </row>
    <row r="9" spans="1:32" x14ac:dyDescent="0.25">
      <c r="B9" t="s">
        <v>178</v>
      </c>
      <c r="C9">
        <v>75</v>
      </c>
      <c r="D9" t="s">
        <v>179</v>
      </c>
      <c r="E9">
        <v>60</v>
      </c>
      <c r="F9" s="95" t="s">
        <v>126</v>
      </c>
      <c r="G9" t="s">
        <v>46</v>
      </c>
      <c r="I9" t="s">
        <v>180</v>
      </c>
      <c r="J9">
        <v>54</v>
      </c>
      <c r="M9" s="20" t="s">
        <v>181</v>
      </c>
      <c r="N9" s="20">
        <v>200</v>
      </c>
      <c r="O9" t="s">
        <v>182</v>
      </c>
      <c r="P9">
        <v>390</v>
      </c>
      <c r="Q9" t="s">
        <v>183</v>
      </c>
      <c r="R9">
        <v>1210</v>
      </c>
      <c r="S9" t="s">
        <v>184</v>
      </c>
      <c r="T9">
        <v>4000</v>
      </c>
      <c r="W9" s="20" t="s">
        <v>105</v>
      </c>
      <c r="X9" s="20">
        <v>74</v>
      </c>
      <c r="AE9" t="s">
        <v>185</v>
      </c>
      <c r="AF9" t="s">
        <v>186</v>
      </c>
    </row>
    <row r="10" spans="1:32" x14ac:dyDescent="0.25">
      <c r="D10" t="s">
        <v>187</v>
      </c>
      <c r="E10">
        <v>55</v>
      </c>
      <c r="F10" s="95" t="s">
        <v>126</v>
      </c>
      <c r="G10" s="76" t="s">
        <v>252</v>
      </c>
      <c r="H10">
        <v>125</v>
      </c>
      <c r="I10" t="s">
        <v>188</v>
      </c>
      <c r="J10">
        <v>42</v>
      </c>
      <c r="M10" s="20" t="s">
        <v>189</v>
      </c>
      <c r="N10" s="20">
        <v>175</v>
      </c>
      <c r="O10" t="s">
        <v>190</v>
      </c>
      <c r="P10">
        <v>520</v>
      </c>
      <c r="Q10" t="s">
        <v>191</v>
      </c>
      <c r="R10">
        <v>230</v>
      </c>
      <c r="S10" t="s">
        <v>192</v>
      </c>
      <c r="T10">
        <v>4000</v>
      </c>
      <c r="W10" s="20" t="s">
        <v>118</v>
      </c>
      <c r="X10" s="20">
        <v>74</v>
      </c>
      <c r="AE10" t="s">
        <v>193</v>
      </c>
      <c r="AF10" t="s">
        <v>194</v>
      </c>
    </row>
    <row r="11" spans="1:32" x14ac:dyDescent="0.25">
      <c r="D11" t="s">
        <v>195</v>
      </c>
      <c r="E11">
        <v>55</v>
      </c>
      <c r="F11" s="95" t="s">
        <v>126</v>
      </c>
      <c r="G11" s="76" t="s">
        <v>253</v>
      </c>
      <c r="H11">
        <v>99</v>
      </c>
      <c r="I11" t="s">
        <v>196</v>
      </c>
      <c r="J11">
        <v>54</v>
      </c>
      <c r="M11" s="20" t="s">
        <v>197</v>
      </c>
      <c r="N11" s="20">
        <v>64</v>
      </c>
      <c r="O11" t="s">
        <v>198</v>
      </c>
      <c r="P11">
        <v>900</v>
      </c>
      <c r="Q11" s="20" t="s">
        <v>199</v>
      </c>
      <c r="R11">
        <v>350</v>
      </c>
      <c r="S11" t="s">
        <v>200</v>
      </c>
      <c r="T11">
        <v>1490</v>
      </c>
      <c r="W11" s="20" t="s">
        <v>133</v>
      </c>
      <c r="X11" s="20">
        <v>74</v>
      </c>
      <c r="AE11" t="s">
        <v>194</v>
      </c>
      <c r="AF11" t="s">
        <v>142</v>
      </c>
    </row>
    <row r="12" spans="1:32" x14ac:dyDescent="0.25">
      <c r="D12" t="s">
        <v>201</v>
      </c>
      <c r="E12">
        <v>51</v>
      </c>
      <c r="F12" s="95" t="s">
        <v>126</v>
      </c>
      <c r="I12" t="s">
        <v>202</v>
      </c>
      <c r="J12">
        <v>62</v>
      </c>
      <c r="M12" s="20" t="s">
        <v>203</v>
      </c>
      <c r="N12" s="20">
        <v>64</v>
      </c>
      <c r="O12" t="s">
        <v>204</v>
      </c>
      <c r="P12">
        <v>990</v>
      </c>
      <c r="Q12" t="s">
        <v>205</v>
      </c>
      <c r="R12">
        <v>800</v>
      </c>
      <c r="S12" t="s">
        <v>206</v>
      </c>
      <c r="T12">
        <v>1500</v>
      </c>
      <c r="W12" s="20" t="s">
        <v>146</v>
      </c>
      <c r="X12" s="20">
        <v>74</v>
      </c>
      <c r="AE12" t="s">
        <v>207</v>
      </c>
      <c r="AF12" t="s">
        <v>208</v>
      </c>
    </row>
    <row r="13" spans="1:32" x14ac:dyDescent="0.25">
      <c r="F13" s="20"/>
      <c r="I13" t="s">
        <v>209</v>
      </c>
      <c r="J13">
        <v>75</v>
      </c>
      <c r="M13" s="20" t="s">
        <v>210</v>
      </c>
      <c r="N13" s="20">
        <v>100</v>
      </c>
      <c r="O13" t="s">
        <v>211</v>
      </c>
      <c r="P13">
        <v>1035</v>
      </c>
      <c r="Q13" t="s">
        <v>212</v>
      </c>
      <c r="R13">
        <v>265</v>
      </c>
      <c r="S13" t="s">
        <v>213</v>
      </c>
      <c r="T13">
        <v>600</v>
      </c>
      <c r="W13" s="20" t="s">
        <v>159</v>
      </c>
      <c r="X13" s="20">
        <v>74</v>
      </c>
      <c r="AE13" t="s">
        <v>214</v>
      </c>
      <c r="AF13" t="s">
        <v>207</v>
      </c>
    </row>
    <row r="14" spans="1:32" x14ac:dyDescent="0.25">
      <c r="F14" s="20"/>
      <c r="I14" t="s">
        <v>215</v>
      </c>
      <c r="J14">
        <v>100</v>
      </c>
      <c r="M14" s="20" t="s">
        <v>216</v>
      </c>
      <c r="N14" s="20">
        <v>164</v>
      </c>
      <c r="O14" t="s">
        <v>217</v>
      </c>
      <c r="P14">
        <v>208</v>
      </c>
      <c r="Q14" t="s">
        <v>218</v>
      </c>
      <c r="R14">
        <v>680</v>
      </c>
      <c r="S14" s="20" t="s">
        <v>219</v>
      </c>
      <c r="T14">
        <v>300</v>
      </c>
      <c r="W14" s="20"/>
      <c r="X14" s="20"/>
      <c r="AE14" t="s">
        <v>220</v>
      </c>
      <c r="AF14" t="s">
        <v>128</v>
      </c>
    </row>
    <row r="15" spans="1:32" x14ac:dyDescent="0.25">
      <c r="F15" s="20"/>
      <c r="M15" s="20" t="s">
        <v>221</v>
      </c>
      <c r="N15" s="20">
        <v>217</v>
      </c>
      <c r="O15" t="s">
        <v>222</v>
      </c>
      <c r="P15">
        <v>295</v>
      </c>
      <c r="Q15" t="s">
        <v>223</v>
      </c>
      <c r="R15">
        <v>1260</v>
      </c>
      <c r="S15" t="s">
        <v>224</v>
      </c>
      <c r="T15">
        <v>1500</v>
      </c>
      <c r="W15" s="20"/>
      <c r="X15" s="20"/>
      <c r="AE15" t="s">
        <v>225</v>
      </c>
      <c r="AF15" t="s">
        <v>226</v>
      </c>
    </row>
    <row r="16" spans="1:32" x14ac:dyDescent="0.25">
      <c r="F16" s="20"/>
      <c r="M16" s="20" t="s">
        <v>227</v>
      </c>
      <c r="N16" s="20">
        <v>433</v>
      </c>
      <c r="O16" t="s">
        <v>228</v>
      </c>
      <c r="P16">
        <v>385</v>
      </c>
      <c r="Q16" t="s">
        <v>229</v>
      </c>
      <c r="R16">
        <v>1600</v>
      </c>
      <c r="S16" s="20" t="s">
        <v>230</v>
      </c>
      <c r="T16">
        <v>700</v>
      </c>
      <c r="W16" s="20"/>
      <c r="X16" s="20"/>
      <c r="AE16" t="s">
        <v>231</v>
      </c>
      <c r="AF16" t="s">
        <v>232</v>
      </c>
    </row>
    <row r="17" spans="6:31" x14ac:dyDescent="0.25">
      <c r="F17" s="20"/>
      <c r="M17" s="20"/>
      <c r="N17" s="20"/>
      <c r="O17" t="s">
        <v>233</v>
      </c>
      <c r="P17">
        <v>820</v>
      </c>
      <c r="S17" t="s">
        <v>234</v>
      </c>
      <c r="T17">
        <v>5590</v>
      </c>
      <c r="W17" s="20"/>
      <c r="X17" s="20"/>
      <c r="AE17" t="s">
        <v>235</v>
      </c>
    </row>
    <row r="18" spans="6:31" x14ac:dyDescent="0.25">
      <c r="F18" s="20"/>
      <c r="M18" s="20"/>
      <c r="N18" s="20"/>
      <c r="O18" t="s">
        <v>236</v>
      </c>
      <c r="P18">
        <v>25</v>
      </c>
      <c r="S18" t="s">
        <v>237</v>
      </c>
      <c r="T18">
        <v>2240</v>
      </c>
      <c r="W18" s="20"/>
      <c r="X18" s="20"/>
    </row>
    <row r="19" spans="6:31" x14ac:dyDescent="0.25">
      <c r="F19" s="20"/>
      <c r="M19" s="20"/>
      <c r="N19" s="20"/>
      <c r="O19" t="s">
        <v>238</v>
      </c>
      <c r="P19">
        <v>50</v>
      </c>
      <c r="S19" t="s">
        <v>239</v>
      </c>
      <c r="T19">
        <v>3040</v>
      </c>
      <c r="W19" s="20"/>
      <c r="X19" s="20"/>
    </row>
    <row r="20" spans="6:31" x14ac:dyDescent="0.25">
      <c r="F20" s="20"/>
      <c r="M20" s="20"/>
      <c r="N20" s="20"/>
      <c r="O20" t="s">
        <v>240</v>
      </c>
      <c r="P20">
        <v>100</v>
      </c>
      <c r="S20" t="s">
        <v>241</v>
      </c>
      <c r="T20">
        <v>1920</v>
      </c>
      <c r="W20" s="20"/>
      <c r="X20" s="20"/>
    </row>
    <row r="21" spans="6:31" ht="15.75" customHeight="1" x14ac:dyDescent="0.25">
      <c r="F21" s="20"/>
      <c r="M21" s="20"/>
      <c r="N21" s="20"/>
      <c r="O21" t="s">
        <v>242</v>
      </c>
      <c r="P21">
        <v>385</v>
      </c>
      <c r="S21" t="s">
        <v>243</v>
      </c>
      <c r="T21">
        <v>1200</v>
      </c>
      <c r="W21" s="20"/>
      <c r="X21" s="20"/>
    </row>
    <row r="22" spans="6:31" ht="15.75" customHeight="1" x14ac:dyDescent="0.25">
      <c r="F22" s="20"/>
      <c r="M22" s="20"/>
      <c r="N22" s="20"/>
      <c r="O22" t="s">
        <v>244</v>
      </c>
      <c r="P22">
        <v>800</v>
      </c>
      <c r="S22" t="s">
        <v>245</v>
      </c>
      <c r="T22">
        <v>2100</v>
      </c>
      <c r="W22" s="20"/>
      <c r="X22" s="20"/>
    </row>
    <row r="23" spans="6:31" ht="15.75" customHeight="1" x14ac:dyDescent="0.25">
      <c r="F23" s="20"/>
      <c r="M23" s="20"/>
      <c r="N23" s="20"/>
      <c r="O23" t="s">
        <v>246</v>
      </c>
      <c r="P23">
        <v>1000</v>
      </c>
      <c r="S23" t="s">
        <v>247</v>
      </c>
      <c r="T23">
        <v>1000</v>
      </c>
      <c r="W23" s="20"/>
      <c r="X23" s="20"/>
    </row>
    <row r="24" spans="6:31" ht="15.75" customHeight="1" x14ac:dyDescent="0.25">
      <c r="F24" s="20"/>
      <c r="M24" s="20"/>
      <c r="N24" s="20"/>
      <c r="O24" t="s">
        <v>248</v>
      </c>
      <c r="P24">
        <v>1300</v>
      </c>
      <c r="S24" t="s">
        <v>249</v>
      </c>
      <c r="T24">
        <v>400</v>
      </c>
      <c r="W24" s="20"/>
      <c r="X24" s="20"/>
    </row>
    <row r="25" spans="6:31" ht="15.75" customHeight="1" x14ac:dyDescent="0.25">
      <c r="F25" s="20"/>
      <c r="M25" s="20"/>
      <c r="N25" s="20"/>
      <c r="S25" s="20" t="s">
        <v>112</v>
      </c>
      <c r="T25" s="20">
        <v>1500</v>
      </c>
      <c r="W25" s="20"/>
      <c r="X25" s="20"/>
    </row>
    <row r="26" spans="6:31" ht="15.75" customHeight="1" x14ac:dyDescent="0.25">
      <c r="F26" s="20"/>
      <c r="M26" s="20"/>
      <c r="N26" s="20"/>
      <c r="S26" s="20" t="s">
        <v>250</v>
      </c>
      <c r="T26" s="20">
        <v>2100</v>
      </c>
      <c r="W26" s="20"/>
      <c r="X26" s="20"/>
    </row>
    <row r="27" spans="6:31" ht="15.75" customHeight="1" x14ac:dyDescent="0.25">
      <c r="F27" s="20"/>
      <c r="M27" s="20"/>
      <c r="N27" s="20"/>
      <c r="S27" s="20" t="s">
        <v>251</v>
      </c>
      <c r="T27" s="20">
        <v>2700</v>
      </c>
      <c r="W27" s="20"/>
      <c r="X27" s="20"/>
    </row>
    <row r="28" spans="6:31" ht="15.75" customHeight="1" x14ac:dyDescent="0.25">
      <c r="F28" s="20"/>
      <c r="M28" s="20"/>
      <c r="N28" s="20"/>
      <c r="S28" s="20" t="s">
        <v>153</v>
      </c>
      <c r="T28" s="20">
        <v>3420</v>
      </c>
      <c r="W28" s="20"/>
      <c r="X28" s="20"/>
    </row>
    <row r="29" spans="6:31" ht="15.75" customHeight="1" x14ac:dyDescent="0.25">
      <c r="F29" s="20"/>
      <c r="M29" s="20"/>
      <c r="N29" s="20"/>
      <c r="W29" s="20"/>
      <c r="X29" s="20"/>
    </row>
    <row r="30" spans="6:31" ht="15.75" customHeight="1" x14ac:dyDescent="0.25">
      <c r="F30" s="20"/>
      <c r="M30" s="20"/>
      <c r="N30" s="20"/>
      <c r="W30" s="20"/>
      <c r="X30" s="20"/>
    </row>
    <row r="31" spans="6:31" ht="15.75" customHeight="1" x14ac:dyDescent="0.25">
      <c r="F31" s="20"/>
      <c r="M31" s="20"/>
      <c r="N31" s="20"/>
      <c r="W31" s="20"/>
      <c r="X31" s="20"/>
    </row>
    <row r="32" spans="6:31" ht="15.75" customHeight="1" x14ac:dyDescent="0.25">
      <c r="F32" s="20"/>
      <c r="M32" s="20"/>
      <c r="N32" s="20"/>
      <c r="W32" s="20"/>
      <c r="X32" s="20"/>
    </row>
    <row r="33" spans="6:24" ht="15.75" customHeight="1" x14ac:dyDescent="0.25">
      <c r="F33" s="20"/>
      <c r="M33" s="20"/>
      <c r="N33" s="20"/>
      <c r="W33" s="20"/>
      <c r="X33" s="20"/>
    </row>
    <row r="34" spans="6:24" ht="15.75" customHeight="1" x14ac:dyDescent="0.25">
      <c r="F34" s="20"/>
      <c r="M34" s="20"/>
      <c r="N34" s="20"/>
      <c r="W34" s="20"/>
      <c r="X34" s="20"/>
    </row>
    <row r="35" spans="6:24" ht="15.75" customHeight="1" x14ac:dyDescent="0.25">
      <c r="F35" s="20"/>
      <c r="M35" s="20"/>
      <c r="N35" s="20"/>
      <c r="W35" s="20"/>
      <c r="X35" s="20"/>
    </row>
    <row r="36" spans="6:24" ht="15.75" customHeight="1" x14ac:dyDescent="0.25">
      <c r="F36" s="20"/>
      <c r="M36" s="20"/>
      <c r="N36" s="20"/>
      <c r="W36" s="20"/>
      <c r="X36" s="20"/>
    </row>
    <row r="37" spans="6:24" ht="15.75" customHeight="1" x14ac:dyDescent="0.25">
      <c r="F37" s="20"/>
      <c r="M37" s="20"/>
      <c r="N37" s="20"/>
      <c r="W37" s="20"/>
      <c r="X37" s="20"/>
    </row>
    <row r="38" spans="6:24" ht="15.75" customHeight="1" x14ac:dyDescent="0.25">
      <c r="F38" s="20"/>
      <c r="M38" s="20"/>
      <c r="N38" s="20"/>
      <c r="W38" s="20"/>
      <c r="X38" s="20"/>
    </row>
    <row r="39" spans="6:24" ht="15.75" customHeight="1" x14ac:dyDescent="0.25">
      <c r="F39" s="20"/>
      <c r="M39" s="20"/>
      <c r="N39" s="20"/>
      <c r="W39" s="20"/>
      <c r="X39" s="20"/>
    </row>
    <row r="40" spans="6:24" ht="15.75" customHeight="1" x14ac:dyDescent="0.25">
      <c r="F40" s="20"/>
      <c r="M40" s="20"/>
      <c r="N40" s="20"/>
      <c r="W40" s="20"/>
      <c r="X40" s="20"/>
    </row>
    <row r="41" spans="6:24" ht="15.75" customHeight="1" x14ac:dyDescent="0.25">
      <c r="F41" s="20"/>
      <c r="M41" s="20"/>
      <c r="N41" s="20"/>
      <c r="W41" s="20"/>
      <c r="X41" s="20"/>
    </row>
    <row r="42" spans="6:24" ht="15.75" customHeight="1" x14ac:dyDescent="0.25">
      <c r="F42" s="20"/>
      <c r="M42" s="20"/>
      <c r="N42" s="20"/>
      <c r="W42" s="20"/>
      <c r="X42" s="20"/>
    </row>
    <row r="43" spans="6:24" ht="15.75" customHeight="1" x14ac:dyDescent="0.25">
      <c r="F43" s="20"/>
      <c r="M43" s="20"/>
      <c r="N43" s="20"/>
      <c r="W43" s="20"/>
      <c r="X43" s="20"/>
    </row>
    <row r="44" spans="6:24" ht="15.75" customHeight="1" x14ac:dyDescent="0.25">
      <c r="F44" s="20"/>
      <c r="M44" s="20"/>
      <c r="N44" s="20"/>
      <c r="W44" s="20"/>
      <c r="X44" s="20"/>
    </row>
    <row r="45" spans="6:24" ht="15.75" customHeight="1" x14ac:dyDescent="0.25">
      <c r="F45" s="20"/>
      <c r="M45" s="20"/>
      <c r="N45" s="20"/>
      <c r="W45" s="20"/>
      <c r="X45" s="20"/>
    </row>
    <row r="46" spans="6:24" ht="15.75" customHeight="1" x14ac:dyDescent="0.25">
      <c r="F46" s="20"/>
      <c r="M46" s="20"/>
      <c r="N46" s="20"/>
      <c r="W46" s="20"/>
      <c r="X46" s="20"/>
    </row>
    <row r="47" spans="6:24" ht="15.75" customHeight="1" x14ac:dyDescent="0.25">
      <c r="F47" s="20"/>
      <c r="M47" s="20"/>
      <c r="N47" s="20"/>
      <c r="W47" s="20"/>
      <c r="X47" s="20"/>
    </row>
    <row r="48" spans="6:24" ht="15.75" customHeight="1" x14ac:dyDescent="0.25">
      <c r="F48" s="20"/>
      <c r="M48" s="20"/>
      <c r="N48" s="20"/>
      <c r="W48" s="20"/>
      <c r="X48" s="20"/>
    </row>
    <row r="49" spans="6:24" ht="15.75" customHeight="1" x14ac:dyDescent="0.25">
      <c r="F49" s="20"/>
      <c r="M49" s="20"/>
      <c r="N49" s="20"/>
      <c r="W49" s="20"/>
      <c r="X49" s="20"/>
    </row>
    <row r="50" spans="6:24" ht="15.75" customHeight="1" x14ac:dyDescent="0.25">
      <c r="F50" s="20"/>
      <c r="M50" s="20"/>
      <c r="N50" s="20"/>
      <c r="W50" s="20"/>
      <c r="X50" s="20"/>
    </row>
    <row r="51" spans="6:24" ht="15.75" customHeight="1" x14ac:dyDescent="0.25">
      <c r="F51" s="20"/>
      <c r="M51" s="20"/>
      <c r="N51" s="20"/>
      <c r="W51" s="20"/>
      <c r="X51" s="20"/>
    </row>
    <row r="52" spans="6:24" ht="15.75" customHeight="1" x14ac:dyDescent="0.25">
      <c r="F52" s="20"/>
      <c r="M52" s="20"/>
      <c r="N52" s="20"/>
      <c r="W52" s="20"/>
      <c r="X52" s="20"/>
    </row>
    <row r="53" spans="6:24" ht="15.75" customHeight="1" x14ac:dyDescent="0.25">
      <c r="F53" s="20"/>
      <c r="M53" s="20"/>
      <c r="N53" s="20"/>
      <c r="W53" s="20"/>
      <c r="X53" s="20"/>
    </row>
    <row r="54" spans="6:24" ht="15.75" customHeight="1" x14ac:dyDescent="0.25">
      <c r="F54" s="20"/>
      <c r="M54" s="20"/>
      <c r="N54" s="20"/>
      <c r="W54" s="20"/>
      <c r="X54" s="20"/>
    </row>
    <row r="55" spans="6:24" ht="15.75" customHeight="1" x14ac:dyDescent="0.25">
      <c r="F55" s="20"/>
      <c r="M55" s="20"/>
      <c r="N55" s="20"/>
      <c r="W55" s="20"/>
      <c r="X55" s="20"/>
    </row>
    <row r="56" spans="6:24" ht="15.75" customHeight="1" x14ac:dyDescent="0.25">
      <c r="F56" s="20"/>
      <c r="M56" s="20"/>
      <c r="N56" s="20"/>
      <c r="W56" s="20"/>
      <c r="X56" s="20"/>
    </row>
    <row r="57" spans="6:24" ht="15.75" customHeight="1" x14ac:dyDescent="0.25">
      <c r="F57" s="20"/>
      <c r="M57" s="20"/>
      <c r="N57" s="20"/>
      <c r="W57" s="20"/>
      <c r="X57" s="20"/>
    </row>
    <row r="58" spans="6:24" ht="15.75" customHeight="1" x14ac:dyDescent="0.25">
      <c r="F58" s="20"/>
      <c r="M58" s="20"/>
      <c r="N58" s="20"/>
      <c r="W58" s="20"/>
      <c r="X58" s="20"/>
    </row>
    <row r="59" spans="6:24" ht="15.75" customHeight="1" x14ac:dyDescent="0.25">
      <c r="F59" s="20"/>
      <c r="M59" s="20"/>
      <c r="N59" s="20"/>
      <c r="W59" s="20"/>
      <c r="X59" s="20"/>
    </row>
    <row r="60" spans="6:24" ht="15.75" customHeight="1" x14ac:dyDescent="0.25">
      <c r="F60" s="20"/>
      <c r="M60" s="20"/>
      <c r="N60" s="20"/>
      <c r="W60" s="20"/>
      <c r="X60" s="20"/>
    </row>
    <row r="61" spans="6:24" ht="15.75" customHeight="1" x14ac:dyDescent="0.25">
      <c r="F61" s="20"/>
      <c r="M61" s="20"/>
      <c r="N61" s="20"/>
      <c r="W61" s="20"/>
      <c r="X61" s="20"/>
    </row>
    <row r="62" spans="6:24" ht="15.75" customHeight="1" x14ac:dyDescent="0.25">
      <c r="F62" s="20"/>
      <c r="M62" s="20"/>
      <c r="N62" s="20"/>
      <c r="W62" s="20"/>
      <c r="X62" s="20"/>
    </row>
    <row r="63" spans="6:24" ht="15.75" customHeight="1" x14ac:dyDescent="0.25">
      <c r="F63" s="20"/>
      <c r="M63" s="20"/>
      <c r="N63" s="20"/>
      <c r="W63" s="20"/>
      <c r="X63" s="20"/>
    </row>
    <row r="64" spans="6:24" ht="15.75" customHeight="1" x14ac:dyDescent="0.25">
      <c r="F64" s="20"/>
      <c r="M64" s="20"/>
      <c r="N64" s="20"/>
      <c r="W64" s="20"/>
      <c r="X64" s="20"/>
    </row>
    <row r="65" spans="6:24" ht="15.75" customHeight="1" x14ac:dyDescent="0.25">
      <c r="F65" s="20"/>
      <c r="M65" s="20"/>
      <c r="N65" s="20"/>
      <c r="W65" s="20"/>
      <c r="X65" s="20"/>
    </row>
    <row r="66" spans="6:24" ht="15.75" customHeight="1" x14ac:dyDescent="0.25">
      <c r="F66" s="20"/>
      <c r="M66" s="20"/>
      <c r="N66" s="20"/>
      <c r="W66" s="20"/>
      <c r="X66" s="20"/>
    </row>
    <row r="67" spans="6:24" ht="15.75" customHeight="1" x14ac:dyDescent="0.25">
      <c r="F67" s="20"/>
      <c r="M67" s="20"/>
      <c r="N67" s="20"/>
      <c r="W67" s="20"/>
      <c r="X67" s="20"/>
    </row>
    <row r="68" spans="6:24" ht="15.75" customHeight="1" x14ac:dyDescent="0.25">
      <c r="F68" s="20"/>
      <c r="M68" s="20"/>
      <c r="N68" s="20"/>
      <c r="W68" s="20"/>
      <c r="X68" s="20"/>
    </row>
    <row r="69" spans="6:24" ht="15.75" customHeight="1" x14ac:dyDescent="0.25">
      <c r="F69" s="20"/>
      <c r="M69" s="20"/>
      <c r="N69" s="20"/>
      <c r="W69" s="20"/>
      <c r="X69" s="20"/>
    </row>
    <row r="70" spans="6:24" ht="15.75" customHeight="1" x14ac:dyDescent="0.25">
      <c r="F70" s="20"/>
      <c r="M70" s="20"/>
      <c r="N70" s="20"/>
      <c r="W70" s="20"/>
      <c r="X70" s="20"/>
    </row>
    <row r="71" spans="6:24" ht="15.75" customHeight="1" x14ac:dyDescent="0.25">
      <c r="F71" s="20"/>
      <c r="M71" s="20"/>
      <c r="N71" s="20"/>
      <c r="W71" s="20"/>
      <c r="X71" s="20"/>
    </row>
    <row r="72" spans="6:24" ht="15.75" customHeight="1" x14ac:dyDescent="0.25">
      <c r="F72" s="20"/>
      <c r="M72" s="20"/>
      <c r="N72" s="20"/>
      <c r="W72" s="20"/>
      <c r="X72" s="20"/>
    </row>
    <row r="73" spans="6:24" ht="15.75" customHeight="1" x14ac:dyDescent="0.25">
      <c r="F73" s="20"/>
      <c r="M73" s="20"/>
      <c r="N73" s="20"/>
      <c r="W73" s="20"/>
      <c r="X73" s="20"/>
    </row>
    <row r="74" spans="6:24" ht="15.75" customHeight="1" x14ac:dyDescent="0.25">
      <c r="F74" s="20"/>
      <c r="M74" s="20"/>
      <c r="N74" s="20"/>
      <c r="W74" s="20"/>
      <c r="X74" s="20"/>
    </row>
    <row r="75" spans="6:24" ht="15.75" customHeight="1" x14ac:dyDescent="0.25">
      <c r="F75" s="20"/>
      <c r="M75" s="20"/>
      <c r="N75" s="20"/>
      <c r="W75" s="20"/>
      <c r="X75" s="20"/>
    </row>
    <row r="76" spans="6:24" ht="15.75" customHeight="1" x14ac:dyDescent="0.25">
      <c r="F76" s="20"/>
      <c r="M76" s="20"/>
      <c r="N76" s="20"/>
      <c r="W76" s="20"/>
      <c r="X76" s="20"/>
    </row>
    <row r="77" spans="6:24" ht="15.75" customHeight="1" x14ac:dyDescent="0.25">
      <c r="F77" s="20"/>
      <c r="M77" s="20"/>
      <c r="N77" s="20"/>
      <c r="W77" s="20"/>
      <c r="X77" s="20"/>
    </row>
    <row r="78" spans="6:24" ht="15.75" customHeight="1" x14ac:dyDescent="0.25">
      <c r="F78" s="20"/>
      <c r="M78" s="20"/>
      <c r="N78" s="20"/>
      <c r="W78" s="20"/>
      <c r="X78" s="20"/>
    </row>
    <row r="79" spans="6:24" ht="15.75" customHeight="1" x14ac:dyDescent="0.25">
      <c r="F79" s="20"/>
      <c r="M79" s="20"/>
      <c r="N79" s="20"/>
      <c r="W79" s="20"/>
      <c r="X79" s="20"/>
    </row>
    <row r="80" spans="6:24" ht="15.75" customHeight="1" x14ac:dyDescent="0.25">
      <c r="F80" s="20"/>
      <c r="M80" s="20"/>
      <c r="N80" s="20"/>
      <c r="W80" s="20"/>
      <c r="X80" s="20"/>
    </row>
    <row r="81" spans="6:24" ht="15.75" customHeight="1" x14ac:dyDescent="0.25">
      <c r="F81" s="20"/>
      <c r="M81" s="20"/>
      <c r="N81" s="20"/>
      <c r="W81" s="20"/>
      <c r="X81" s="20"/>
    </row>
    <row r="82" spans="6:24" ht="15.75" customHeight="1" x14ac:dyDescent="0.25">
      <c r="F82" s="20"/>
      <c r="M82" s="20"/>
      <c r="N82" s="20"/>
      <c r="W82" s="20"/>
      <c r="X82" s="20"/>
    </row>
    <row r="83" spans="6:24" ht="15.75" customHeight="1" x14ac:dyDescent="0.25">
      <c r="F83" s="20"/>
      <c r="M83" s="20"/>
      <c r="N83" s="20"/>
      <c r="W83" s="20"/>
      <c r="X83" s="20"/>
    </row>
    <row r="84" spans="6:24" ht="15.75" customHeight="1" x14ac:dyDescent="0.25">
      <c r="F84" s="20"/>
      <c r="M84" s="20"/>
      <c r="N84" s="20"/>
      <c r="W84" s="20"/>
      <c r="X84" s="20"/>
    </row>
    <row r="85" spans="6:24" ht="15.75" customHeight="1" x14ac:dyDescent="0.25">
      <c r="F85" s="20"/>
      <c r="M85" s="20"/>
      <c r="N85" s="20"/>
      <c r="W85" s="20"/>
      <c r="X85" s="20"/>
    </row>
    <row r="86" spans="6:24" ht="15.75" customHeight="1" x14ac:dyDescent="0.25">
      <c r="F86" s="20"/>
      <c r="M86" s="20"/>
      <c r="N86" s="20"/>
      <c r="W86" s="20"/>
      <c r="X86" s="20"/>
    </row>
    <row r="87" spans="6:24" ht="15.75" customHeight="1" x14ac:dyDescent="0.25">
      <c r="F87" s="20"/>
      <c r="M87" s="20"/>
      <c r="N87" s="20"/>
      <c r="W87" s="20"/>
      <c r="X87" s="20"/>
    </row>
    <row r="88" spans="6:24" ht="15.75" customHeight="1" x14ac:dyDescent="0.25">
      <c r="F88" s="20"/>
      <c r="M88" s="20"/>
      <c r="N88" s="20"/>
      <c r="W88" s="20"/>
      <c r="X88" s="20"/>
    </row>
    <row r="89" spans="6:24" ht="15.75" customHeight="1" x14ac:dyDescent="0.25">
      <c r="F89" s="20"/>
      <c r="M89" s="20"/>
      <c r="N89" s="20"/>
      <c r="W89" s="20"/>
      <c r="X89" s="20"/>
    </row>
    <row r="90" spans="6:24" ht="15.75" customHeight="1" x14ac:dyDescent="0.25">
      <c r="F90" s="20"/>
      <c r="M90" s="20"/>
      <c r="N90" s="20"/>
      <c r="W90" s="20"/>
      <c r="X90" s="20"/>
    </row>
    <row r="91" spans="6:24" ht="15.75" customHeight="1" x14ac:dyDescent="0.25">
      <c r="F91" s="20"/>
      <c r="M91" s="20"/>
      <c r="N91" s="20"/>
      <c r="W91" s="20"/>
      <c r="X91" s="20"/>
    </row>
    <row r="92" spans="6:24" ht="15.75" customHeight="1" x14ac:dyDescent="0.25">
      <c r="F92" s="20"/>
      <c r="M92" s="20"/>
      <c r="N92" s="20"/>
      <c r="W92" s="20"/>
      <c r="X92" s="20"/>
    </row>
    <row r="93" spans="6:24" ht="15.75" customHeight="1" x14ac:dyDescent="0.25">
      <c r="F93" s="20"/>
      <c r="M93" s="20"/>
      <c r="N93" s="20"/>
      <c r="W93" s="20"/>
      <c r="X93" s="20"/>
    </row>
    <row r="94" spans="6:24" ht="15.75" customHeight="1" x14ac:dyDescent="0.25">
      <c r="F94" s="20"/>
      <c r="M94" s="20"/>
      <c r="N94" s="20"/>
      <c r="W94" s="20"/>
      <c r="X94" s="20"/>
    </row>
    <row r="95" spans="6:24" ht="15.75" customHeight="1" x14ac:dyDescent="0.25">
      <c r="F95" s="20"/>
      <c r="M95" s="20"/>
      <c r="N95" s="20"/>
      <c r="W95" s="20"/>
      <c r="X95" s="20"/>
    </row>
    <row r="96" spans="6:24" ht="15.75" customHeight="1" x14ac:dyDescent="0.25">
      <c r="F96" s="20"/>
      <c r="M96" s="20"/>
      <c r="N96" s="20"/>
      <c r="W96" s="20"/>
      <c r="X96" s="20"/>
    </row>
    <row r="97" spans="6:24" ht="15.75" customHeight="1" x14ac:dyDescent="0.25">
      <c r="F97" s="20"/>
      <c r="M97" s="20"/>
      <c r="N97" s="20"/>
      <c r="W97" s="20"/>
      <c r="X97" s="20"/>
    </row>
    <row r="98" spans="6:24" ht="15.75" customHeight="1" x14ac:dyDescent="0.25">
      <c r="F98" s="20"/>
      <c r="M98" s="20"/>
      <c r="N98" s="20"/>
      <c r="W98" s="20"/>
      <c r="X98" s="20"/>
    </row>
    <row r="99" spans="6:24" ht="15.75" customHeight="1" x14ac:dyDescent="0.25">
      <c r="F99" s="20"/>
      <c r="M99" s="20"/>
      <c r="N99" s="20"/>
      <c r="W99" s="20"/>
      <c r="X99" s="20"/>
    </row>
    <row r="100" spans="6:24" ht="15.75" customHeight="1" x14ac:dyDescent="0.25">
      <c r="F100" s="20"/>
      <c r="M100" s="20"/>
      <c r="N100" s="20"/>
      <c r="W100" s="20"/>
      <c r="X100" s="20"/>
    </row>
  </sheetData>
  <sheetProtection algorithmName="SHA-512" hashValue="S4LKPoPRGduoYsEi17qss9a8UyaQqdgS9waV64HZi94QcJYfvfiHCk1vP85BvJVQGH9Zti5aYn8v9nywHtaZnQ==" saltValue="y39XtLnw0vWLh03tGV2tIA==" spinCount="100000" sheet="1" objects="1" scenarios="1"/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M16" sqref="M16"/>
    </sheetView>
  </sheetViews>
  <sheetFormatPr defaultColWidth="14.42578125" defaultRowHeight="15" customHeight="1" x14ac:dyDescent="0.25"/>
  <cols>
    <col min="1" max="1" width="9.7109375" customWidth="1"/>
    <col min="2" max="2" width="13.7109375" customWidth="1"/>
    <col min="3" max="3" width="8" customWidth="1"/>
    <col min="4" max="4" width="8.85546875" customWidth="1"/>
    <col min="5" max="5" width="18.5703125" customWidth="1"/>
    <col min="6" max="6" width="8.85546875" customWidth="1"/>
    <col min="7" max="7" width="5.140625" customWidth="1"/>
    <col min="8" max="10" width="4.85546875" customWidth="1"/>
    <col min="11" max="14" width="7.42578125" customWidth="1"/>
    <col min="15" max="34" width="8.85546875" customWidth="1"/>
  </cols>
  <sheetData>
    <row r="1" spans="1:14" ht="19.5" customHeight="1" x14ac:dyDescent="0.25">
      <c r="A1" s="152" t="s">
        <v>2</v>
      </c>
      <c r="B1" s="153"/>
      <c r="C1" s="154">
        <f>'Cover Page'!C3:F3</f>
        <v>0</v>
      </c>
      <c r="D1" s="139"/>
      <c r="E1" s="139"/>
      <c r="F1" s="153"/>
      <c r="G1" s="152" t="s">
        <v>31</v>
      </c>
      <c r="H1" s="139"/>
      <c r="I1" s="139"/>
      <c r="J1" s="139"/>
      <c r="K1" s="153"/>
      <c r="L1" s="9">
        <v>2020</v>
      </c>
      <c r="M1" s="9" t="s">
        <v>32</v>
      </c>
      <c r="N1" s="9">
        <v>2022</v>
      </c>
    </row>
    <row r="2" spans="1:14" ht="44.25" customHeight="1" x14ac:dyDescent="0.25">
      <c r="A2" s="11" t="s">
        <v>33</v>
      </c>
      <c r="B2" s="11" t="s">
        <v>34</v>
      </c>
      <c r="C2" s="11" t="s">
        <v>35</v>
      </c>
      <c r="D2" s="11" t="s">
        <v>36</v>
      </c>
      <c r="E2" s="12" t="s">
        <v>37</v>
      </c>
      <c r="F2" s="11" t="s">
        <v>38</v>
      </c>
      <c r="G2" s="11" t="s">
        <v>39</v>
      </c>
      <c r="H2" s="13" t="s">
        <v>50</v>
      </c>
      <c r="I2" s="13" t="s">
        <v>40</v>
      </c>
      <c r="J2" s="13" t="s">
        <v>41</v>
      </c>
      <c r="K2" s="14" t="s">
        <v>42</v>
      </c>
      <c r="L2" s="15" t="s">
        <v>43</v>
      </c>
      <c r="M2" s="14" t="s">
        <v>44</v>
      </c>
      <c r="N2" s="14" t="s">
        <v>45</v>
      </c>
    </row>
    <row r="3" spans="1:14" s="77" customFormat="1" ht="19.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18" t="str">
        <f>IF(B3='Table Lists'!$B$2," ",IF(B3='Table Lists'!$W$3,'Table Lists'!$X$3,IF(B3='Table Lists'!$W$4,'Table Lists'!$X$4,IF(B3='Table Lists'!$W$5,'Table Lists'!$X$5,IF(B3='Table Lists'!$W$5,'Table Lists'!$X$5, IF(B3='Table Lists'!$W$6, 'Table Lists'!$X$6, IF(B3='Table Lists'!$W$7,'Table Lists'!$X$7,IF(B3='Table Lists'!$W$8,'Table Lists'!$X$8,IF(B3='Table Lists'!$W$9,'Table Lists'!$X$9,IF(B3='Table Lists'!$W$10,'Table Lists'!$X$10,IF(B3='Table Lists'!$W$11,'Table Lists'!$X$11,IF(B3='Table Lists'!$W$12,'Table Lists'!$X$12, IF(B3='Table Lists'!$W$13, 'Table Lists'!$X$13)))))))))))))</f>
        <v xml:space="preserve"> </v>
      </c>
      <c r="L3" s="19" t="str">
        <f>IF(B3='Table Lists'!$B$2, " ", IF($N$1-G3&gt;20,15%,0%))</f>
        <v xml:space="preserve"> </v>
      </c>
      <c r="M3" s="18" t="str">
        <f>IF(B3='Table Lists'!$B$2," ",IF(J3="YES",(K3*0.15),"$0"))</f>
        <v xml:space="preserve"> </v>
      </c>
      <c r="N3" s="18" t="str">
        <f>IF(B3='Table Lists'!$B$2, " ", K3+M3-(L3*K3))</f>
        <v xml:space="preserve"> </v>
      </c>
    </row>
    <row r="4" spans="1:14" s="77" customFormat="1" ht="19.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18" t="str">
        <f>IF(B4='Table Lists'!$B$2," ",IF(B4='Table Lists'!$W$3,'Table Lists'!$X$3,IF(B4='Table Lists'!$W$4,'Table Lists'!$X$4,IF(B4='Table Lists'!$W$5,'Table Lists'!$X$5,IF(B4='Table Lists'!$W$5,'Table Lists'!$X$5, IF(B4='Table Lists'!$W$6, 'Table Lists'!$X$6, IF(B4='Table Lists'!$W$7,'Table Lists'!$X$7,IF(B4='Table Lists'!$W$8,'Table Lists'!$X$8,IF(B4='Table Lists'!$W$9,'Table Lists'!$X$9,IF(B4='Table Lists'!$W$10,'Table Lists'!$X$10,IF(B4='Table Lists'!$W$11,'Table Lists'!$X$11,IF(B4='Table Lists'!$W$12,'Table Lists'!$X$12, IF(B4='Table Lists'!$W$13, 'Table Lists'!$X$13)))))))))))))</f>
        <v xml:space="preserve"> </v>
      </c>
      <c r="L4" s="19" t="str">
        <f>IF(B4='Table Lists'!$B$2, " ", IF($N$1-G4&gt;20,15%,0%))</f>
        <v xml:space="preserve"> </v>
      </c>
      <c r="M4" s="18" t="str">
        <f>IF(B4='Table Lists'!$B$2," ",IF(J4="YES",(K4*0.15),"$0"))</f>
        <v xml:space="preserve"> </v>
      </c>
      <c r="N4" s="18" t="str">
        <f>IF(B4='Table Lists'!$B$2, " ", K4+M4-(L4*K4))</f>
        <v xml:space="preserve"> </v>
      </c>
    </row>
    <row r="5" spans="1:14" s="77" customFormat="1" ht="19.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18" t="str">
        <f>IF(B5='Table Lists'!$B$2," ",IF(B5='Table Lists'!$W$3,'Table Lists'!$X$3,IF(B5='Table Lists'!$W$4,'Table Lists'!$X$4,IF(B5='Table Lists'!$W$5,'Table Lists'!$X$5,IF(B5='Table Lists'!$W$5,'Table Lists'!$X$5, IF(B5='Table Lists'!$W$6, 'Table Lists'!$X$6, IF(B5='Table Lists'!$W$7,'Table Lists'!$X$7,IF(B5='Table Lists'!$W$8,'Table Lists'!$X$8,IF(B5='Table Lists'!$W$9,'Table Lists'!$X$9,IF(B5='Table Lists'!$W$10,'Table Lists'!$X$10,IF(B5='Table Lists'!$W$11,'Table Lists'!$X$11,IF(B5='Table Lists'!$W$12,'Table Lists'!$X$12, IF(B5='Table Lists'!$W$13, 'Table Lists'!$X$13)))))))))))))</f>
        <v xml:space="preserve"> </v>
      </c>
      <c r="L5" s="19" t="str">
        <f>IF(B5='Table Lists'!$B$2, " ", IF($N$1-G5&gt;20,15%,0%))</f>
        <v xml:space="preserve"> </v>
      </c>
      <c r="M5" s="18" t="str">
        <f>IF(B5='Table Lists'!$B$2," ",IF(J5="YES",(K5*0.15),"$0"))</f>
        <v xml:space="preserve"> </v>
      </c>
      <c r="N5" s="18" t="str">
        <f>IF(B5='Table Lists'!$B$2, " ", K5+M5-(L5*K5))</f>
        <v xml:space="preserve"> </v>
      </c>
    </row>
    <row r="6" spans="1:14" s="77" customFormat="1" ht="19.5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18" t="str">
        <f>IF(B6='Table Lists'!$B$2," ",IF(B6='Table Lists'!$W$3,'Table Lists'!$X$3,IF(B6='Table Lists'!$W$4,'Table Lists'!$X$4,IF(B6='Table Lists'!$W$5,'Table Lists'!$X$5,IF(B6='Table Lists'!$W$5,'Table Lists'!$X$5, IF(B6='Table Lists'!$W$6, 'Table Lists'!$X$6, IF(B6='Table Lists'!$W$7,'Table Lists'!$X$7,IF(B6='Table Lists'!$W$8,'Table Lists'!$X$8,IF(B6='Table Lists'!$W$9,'Table Lists'!$X$9,IF(B6='Table Lists'!$W$10,'Table Lists'!$X$10,IF(B6='Table Lists'!$W$11,'Table Lists'!$X$11,IF(B6='Table Lists'!$W$12,'Table Lists'!$X$12, IF(B6='Table Lists'!$W$13, 'Table Lists'!$X$13)))))))))))))</f>
        <v xml:space="preserve"> </v>
      </c>
      <c r="L6" s="19" t="str">
        <f>IF(B6='Table Lists'!$B$2, " ", IF($N$1-G6&gt;20,15%,0%))</f>
        <v xml:space="preserve"> </v>
      </c>
      <c r="M6" s="18" t="str">
        <f>IF(B6='Table Lists'!$B$2," ",IF(J6="YES",(K6*0.15),"$0"))</f>
        <v xml:space="preserve"> </v>
      </c>
      <c r="N6" s="18" t="str">
        <f>IF(B6='Table Lists'!$B$2, " ", K6+M6-(L6*K6))</f>
        <v xml:space="preserve"> </v>
      </c>
    </row>
    <row r="7" spans="1:14" s="77" customFormat="1" ht="19.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18" t="str">
        <f>IF(B7='Table Lists'!$B$2," ",IF(B7='Table Lists'!$W$3,'Table Lists'!$X$3,IF(B7='Table Lists'!$W$4,'Table Lists'!$X$4,IF(B7='Table Lists'!$W$5,'Table Lists'!$X$5,IF(B7='Table Lists'!$W$5,'Table Lists'!$X$5, IF(B7='Table Lists'!$W$6, 'Table Lists'!$X$6, IF(B7='Table Lists'!$W$7,'Table Lists'!$X$7,IF(B7='Table Lists'!$W$8,'Table Lists'!$X$8,IF(B7='Table Lists'!$W$9,'Table Lists'!$X$9,IF(B7='Table Lists'!$W$10,'Table Lists'!$X$10,IF(B7='Table Lists'!$W$11,'Table Lists'!$X$11,IF(B7='Table Lists'!$W$12,'Table Lists'!$X$12, IF(B7='Table Lists'!$W$13, 'Table Lists'!$X$13)))))))))))))</f>
        <v xml:space="preserve"> </v>
      </c>
      <c r="L7" s="19" t="str">
        <f>IF(B7='Table Lists'!$B$2, " ", IF($N$1-G7&gt;20,15%,0%))</f>
        <v xml:space="preserve"> </v>
      </c>
      <c r="M7" s="18" t="str">
        <f>IF(B7='Table Lists'!$B$2," ",IF(J7="YES",(K7*0.15),"$0"))</f>
        <v xml:space="preserve"> </v>
      </c>
      <c r="N7" s="18" t="str">
        <f>IF(B7='Table Lists'!$B$2, " ", K7+M7-(L7*K7))</f>
        <v xml:space="preserve"> </v>
      </c>
    </row>
    <row r="8" spans="1:14" s="77" customFormat="1" ht="19.5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18" t="str">
        <f>IF(B8='Table Lists'!$B$2," ",IF(B8='Table Lists'!$W$3,'Table Lists'!$X$3,IF(B8='Table Lists'!$W$4,'Table Lists'!$X$4,IF(B8='Table Lists'!$W$5,'Table Lists'!$X$5,IF(B8='Table Lists'!$W$5,'Table Lists'!$X$5, IF(B8='Table Lists'!$W$6, 'Table Lists'!$X$6, IF(B8='Table Lists'!$W$7,'Table Lists'!$X$7,IF(B8='Table Lists'!$W$8,'Table Lists'!$X$8,IF(B8='Table Lists'!$W$9,'Table Lists'!$X$9,IF(B8='Table Lists'!$W$10,'Table Lists'!$X$10,IF(B8='Table Lists'!$W$11,'Table Lists'!$X$11,IF(B8='Table Lists'!$W$12,'Table Lists'!$X$12, IF(B8='Table Lists'!$W$13, 'Table Lists'!$X$13)))))))))))))</f>
        <v xml:space="preserve"> </v>
      </c>
      <c r="L8" s="19" t="str">
        <f>IF(B8='Table Lists'!$B$2, " ", IF($N$1-G8&gt;20,15%,0%))</f>
        <v xml:space="preserve"> </v>
      </c>
      <c r="M8" s="18" t="str">
        <f>IF(B8='Table Lists'!$B$2," ",IF(J8="YES",(K8*0.15),"$0"))</f>
        <v xml:space="preserve"> </v>
      </c>
      <c r="N8" s="18" t="str">
        <f>IF(B8='Table Lists'!$B$2, " ", K8+M8-(L8*K8))</f>
        <v xml:space="preserve"> </v>
      </c>
    </row>
    <row r="9" spans="1:14" s="77" customFormat="1" ht="19.5" customHeight="1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18" t="str">
        <f>IF(B9='Table Lists'!$B$2," ",IF(B9='Table Lists'!$W$3,'Table Lists'!$X$3,IF(B9='Table Lists'!$W$4,'Table Lists'!$X$4,IF(B9='Table Lists'!$W$5,'Table Lists'!$X$5,IF(B9='Table Lists'!$W$5,'Table Lists'!$X$5, IF(B9='Table Lists'!$W$6, 'Table Lists'!$X$6, IF(B9='Table Lists'!$W$7,'Table Lists'!$X$7,IF(B9='Table Lists'!$W$8,'Table Lists'!$X$8,IF(B9='Table Lists'!$W$9,'Table Lists'!$X$9,IF(B9='Table Lists'!$W$10,'Table Lists'!$X$10,IF(B9='Table Lists'!$W$11,'Table Lists'!$X$11,IF(B9='Table Lists'!$W$12,'Table Lists'!$X$12, IF(B9='Table Lists'!$W$13, 'Table Lists'!$X$13)))))))))))))</f>
        <v xml:space="preserve"> </v>
      </c>
      <c r="L9" s="19" t="str">
        <f>IF(B9='Table Lists'!$B$2, " ", IF($N$1-G9&gt;20,15%,0%))</f>
        <v xml:space="preserve"> </v>
      </c>
      <c r="M9" s="18" t="str">
        <f>IF(B9='Table Lists'!$B$2," ",IF(J9="YES",(K9*0.15),"$0"))</f>
        <v xml:space="preserve"> </v>
      </c>
      <c r="N9" s="18" t="str">
        <f>IF(B9='Table Lists'!$B$2, " ", K9+M9-(L9*K9))</f>
        <v xml:space="preserve"> </v>
      </c>
    </row>
    <row r="10" spans="1:14" s="77" customFormat="1" ht="19.5" customHeigh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18" t="str">
        <f>IF(B10='Table Lists'!$B$2," ",IF(B10='Table Lists'!$W$3,'Table Lists'!$X$3,IF(B10='Table Lists'!$W$4,'Table Lists'!$X$4,IF(B10='Table Lists'!$W$5,'Table Lists'!$X$5,IF(B10='Table Lists'!$W$5,'Table Lists'!$X$5, IF(B10='Table Lists'!$W$6, 'Table Lists'!$X$6, IF(B10='Table Lists'!$W$7,'Table Lists'!$X$7,IF(B10='Table Lists'!$W$8,'Table Lists'!$X$8,IF(B10='Table Lists'!$W$9,'Table Lists'!$X$9,IF(B10='Table Lists'!$W$10,'Table Lists'!$X$10,IF(B10='Table Lists'!$W$11,'Table Lists'!$X$11,IF(B10='Table Lists'!$W$12,'Table Lists'!$X$12, IF(B10='Table Lists'!$W$13, 'Table Lists'!$X$13)))))))))))))</f>
        <v xml:space="preserve"> </v>
      </c>
      <c r="L10" s="19" t="str">
        <f>IF(B10='Table Lists'!$B$2, " ", IF($N$1-G10&gt;20,15%,0%))</f>
        <v xml:space="preserve"> </v>
      </c>
      <c r="M10" s="18" t="str">
        <f>IF(B10='Table Lists'!$B$2," ",IF(J10="YES",(K10*0.15),"$0"))</f>
        <v xml:space="preserve"> </v>
      </c>
      <c r="N10" s="18" t="str">
        <f>IF(B10='Table Lists'!$B$2, " ", K10+M10-(L10*K10))</f>
        <v xml:space="preserve"> </v>
      </c>
    </row>
    <row r="11" spans="1:14" s="77" customFormat="1" ht="19.5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18" t="str">
        <f>IF(B11='Table Lists'!$B$2," ",IF(B11='Table Lists'!$W$3,'Table Lists'!$X$3,IF(B11='Table Lists'!$W$4,'Table Lists'!$X$4,IF(B11='Table Lists'!$W$5,'Table Lists'!$X$5,IF(B11='Table Lists'!$W$5,'Table Lists'!$X$5, IF(B11='Table Lists'!$W$6, 'Table Lists'!$X$6, IF(B11='Table Lists'!$W$7,'Table Lists'!$X$7,IF(B11='Table Lists'!$W$8,'Table Lists'!$X$8,IF(B11='Table Lists'!$W$9,'Table Lists'!$X$9,IF(B11='Table Lists'!$W$10,'Table Lists'!$X$10,IF(B11='Table Lists'!$W$11,'Table Lists'!$X$11,IF(B11='Table Lists'!$W$12,'Table Lists'!$X$12, IF(B11='Table Lists'!$W$13, 'Table Lists'!$X$13)))))))))))))</f>
        <v xml:space="preserve"> </v>
      </c>
      <c r="L11" s="19" t="str">
        <f>IF(B11='Table Lists'!$B$2, " ", IF($N$1-G11&gt;20,15%,0%))</f>
        <v xml:space="preserve"> </v>
      </c>
      <c r="M11" s="18" t="str">
        <f>IF(B11='Table Lists'!$B$2," ",IF(J11="YES",(K11*0.15),"$0"))</f>
        <v xml:space="preserve"> </v>
      </c>
      <c r="N11" s="18" t="str">
        <f>IF(B11='Table Lists'!$B$2, " ", K11+M11-(L11*K11))</f>
        <v xml:space="preserve"> </v>
      </c>
    </row>
    <row r="12" spans="1:14" s="77" customFormat="1" ht="19.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18" t="str">
        <f>IF(B12='Table Lists'!$B$2," ",IF(B12='Table Lists'!$W$3,'Table Lists'!$X$3,IF(B12='Table Lists'!$W$4,'Table Lists'!$X$4,IF(B12='Table Lists'!$W$5,'Table Lists'!$X$5,IF(B12='Table Lists'!$W$5,'Table Lists'!$X$5, IF(B12='Table Lists'!$W$6, 'Table Lists'!$X$6, IF(B12='Table Lists'!$W$7,'Table Lists'!$X$7,IF(B12='Table Lists'!$W$8,'Table Lists'!$X$8,IF(B12='Table Lists'!$W$9,'Table Lists'!$X$9,IF(B12='Table Lists'!$W$10,'Table Lists'!$X$10,IF(B12='Table Lists'!$W$11,'Table Lists'!$X$11,IF(B12='Table Lists'!$W$12,'Table Lists'!$X$12, IF(B12='Table Lists'!$W$13, 'Table Lists'!$X$13)))))))))))))</f>
        <v xml:space="preserve"> </v>
      </c>
      <c r="L12" s="19" t="str">
        <f>IF(B12='Table Lists'!$B$2, " ", IF($N$1-G12&gt;20,15%,0%))</f>
        <v xml:space="preserve"> </v>
      </c>
      <c r="M12" s="18" t="str">
        <f>IF(B12='Table Lists'!$B$2," ",IF(J12="YES",(K12*0.15),"$0"))</f>
        <v xml:space="preserve"> </v>
      </c>
      <c r="N12" s="18" t="str">
        <f>IF(B12='Table Lists'!$B$2, " ", K12+M12-(L12*K12))</f>
        <v xml:space="preserve"> </v>
      </c>
    </row>
    <row r="13" spans="1:14" s="77" customFormat="1" ht="19.5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18" t="str">
        <f>IF(B13='Table Lists'!$B$2," ",IF(B13='Table Lists'!$W$3,'Table Lists'!$X$3,IF(B13='Table Lists'!$W$4,'Table Lists'!$X$4,IF(B13='Table Lists'!$W$5,'Table Lists'!$X$5,IF(B13='Table Lists'!$W$5,'Table Lists'!$X$5, IF(B13='Table Lists'!$W$6, 'Table Lists'!$X$6, IF(B13='Table Lists'!$W$7,'Table Lists'!$X$7,IF(B13='Table Lists'!$W$8,'Table Lists'!$X$8,IF(B13='Table Lists'!$W$9,'Table Lists'!$X$9,IF(B13='Table Lists'!$W$10,'Table Lists'!$X$10,IF(B13='Table Lists'!$W$11,'Table Lists'!$X$11,IF(B13='Table Lists'!$W$12,'Table Lists'!$X$12, IF(B13='Table Lists'!$W$13, 'Table Lists'!$X$13)))))))))))))</f>
        <v xml:space="preserve"> </v>
      </c>
      <c r="L13" s="19" t="str">
        <f>IF(B13='Table Lists'!$B$2, " ", IF($N$1-G13&gt;20,15%,0%))</f>
        <v xml:space="preserve"> </v>
      </c>
      <c r="M13" s="18" t="str">
        <f>IF(B13='Table Lists'!$B$2," ",IF(J13="YES",(K13*0.15),"$0"))</f>
        <v xml:space="preserve"> </v>
      </c>
      <c r="N13" s="18" t="str">
        <f>IF(B13='Table Lists'!$B$2, " ", K13+M13-(L13*K13))</f>
        <v xml:space="preserve"> </v>
      </c>
    </row>
    <row r="14" spans="1:14" s="77" customFormat="1" ht="19.5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18" t="str">
        <f>IF(B14='Table Lists'!$B$2," ",IF(B14='Table Lists'!$W$3,'Table Lists'!$X$3,IF(B14='Table Lists'!$W$4,'Table Lists'!$X$4,IF(B14='Table Lists'!$W$5,'Table Lists'!$X$5,IF(B14='Table Lists'!$W$5,'Table Lists'!$X$5, IF(B14='Table Lists'!$W$6, 'Table Lists'!$X$6, IF(B14='Table Lists'!$W$7,'Table Lists'!$X$7,IF(B14='Table Lists'!$W$8,'Table Lists'!$X$8,IF(B14='Table Lists'!$W$9,'Table Lists'!$X$9,IF(B14='Table Lists'!$W$10,'Table Lists'!$X$10,IF(B14='Table Lists'!$W$11,'Table Lists'!$X$11,IF(B14='Table Lists'!$W$12,'Table Lists'!$X$12, IF(B14='Table Lists'!$W$13, 'Table Lists'!$X$13)))))))))))))</f>
        <v xml:space="preserve"> </v>
      </c>
      <c r="L14" s="19" t="str">
        <f>IF(B14='Table Lists'!$B$2, " ", IF($N$1-G14&gt;20,15%,0%))</f>
        <v xml:space="preserve"> </v>
      </c>
      <c r="M14" s="18" t="str">
        <f>IF(B14='Table Lists'!$B$2," ",IF(J14="YES",(K14*0.15),"$0"))</f>
        <v xml:space="preserve"> </v>
      </c>
      <c r="N14" s="18" t="str">
        <f>IF(B14='Table Lists'!$B$2, " ", K14+M14-(L14*K14))</f>
        <v xml:space="preserve"> </v>
      </c>
    </row>
    <row r="15" spans="1:14" s="77" customFormat="1" ht="19.5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18" t="str">
        <f>IF(B15='Table Lists'!$B$2," ",IF(B15='Table Lists'!$W$3,'Table Lists'!$X$3,IF(B15='Table Lists'!$W$4,'Table Lists'!$X$4,IF(B15='Table Lists'!$W$5,'Table Lists'!$X$5,IF(B15='Table Lists'!$W$5,'Table Lists'!$X$5, IF(B15='Table Lists'!$W$6, 'Table Lists'!$X$6, IF(B15='Table Lists'!$W$7,'Table Lists'!$X$7,IF(B15='Table Lists'!$W$8,'Table Lists'!$X$8,IF(B15='Table Lists'!$W$9,'Table Lists'!$X$9,IF(B15='Table Lists'!$W$10,'Table Lists'!$X$10,IF(B15='Table Lists'!$W$11,'Table Lists'!$X$11,IF(B15='Table Lists'!$W$12,'Table Lists'!$X$12, IF(B15='Table Lists'!$W$13, 'Table Lists'!$X$13)))))))))))))</f>
        <v xml:space="preserve"> </v>
      </c>
      <c r="L15" s="19" t="str">
        <f>IF(B15='Table Lists'!$B$2, " ", IF($N$1-G15&gt;20,15%,0%))</f>
        <v xml:space="preserve"> </v>
      </c>
      <c r="M15" s="18" t="str">
        <f>IF(B15='Table Lists'!$B$2," ",IF(J15="YES",(K15*0.15),"$0"))</f>
        <v xml:space="preserve"> </v>
      </c>
      <c r="N15" s="18" t="str">
        <f>IF(B15='Table Lists'!$B$2, " ", K15+M15-(L15*K15))</f>
        <v xml:space="preserve"> </v>
      </c>
    </row>
    <row r="16" spans="1:14" s="77" customFormat="1" ht="19.5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18" t="str">
        <f>IF(B16='Table Lists'!$B$2," ",IF(B16='Table Lists'!$W$3,'Table Lists'!$X$3,IF(B16='Table Lists'!$W$4,'Table Lists'!$X$4,IF(B16='Table Lists'!$W$5,'Table Lists'!$X$5,IF(B16='Table Lists'!$W$5,'Table Lists'!$X$5, IF(B16='Table Lists'!$W$6, 'Table Lists'!$X$6, IF(B16='Table Lists'!$W$7,'Table Lists'!$X$7,IF(B16='Table Lists'!$W$8,'Table Lists'!$X$8,IF(B16='Table Lists'!$W$9,'Table Lists'!$X$9,IF(B16='Table Lists'!$W$10,'Table Lists'!$X$10,IF(B16='Table Lists'!$W$11,'Table Lists'!$X$11,IF(B16='Table Lists'!$W$12,'Table Lists'!$X$12, IF(B16='Table Lists'!$W$13, 'Table Lists'!$X$13)))))))))))))</f>
        <v xml:space="preserve"> </v>
      </c>
      <c r="L16" s="19" t="str">
        <f>IF(B16='Table Lists'!$B$2, " ", IF($N$1-G16&gt;20,15%,0%))</f>
        <v xml:space="preserve"> </v>
      </c>
      <c r="M16" s="18" t="str">
        <f>IF(B16='Table Lists'!$B$2," ",IF(J16="YES",(K16*0.15),"$0"))</f>
        <v xml:space="preserve"> </v>
      </c>
      <c r="N16" s="18" t="str">
        <f>IF(B16='Table Lists'!$B$2, " ", K16+M16-(L16*K16))</f>
        <v xml:space="preserve"> </v>
      </c>
    </row>
    <row r="17" spans="1:14" s="77" customFormat="1" ht="19.5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18" t="str">
        <f>IF(B17='Table Lists'!$B$2," ",IF(B17='Table Lists'!$W$3,'Table Lists'!$X$3,IF(B17='Table Lists'!$W$4,'Table Lists'!$X$4,IF(B17='Table Lists'!$W$5,'Table Lists'!$X$5,IF(B17='Table Lists'!$W$5,'Table Lists'!$X$5, IF(B17='Table Lists'!$W$6, 'Table Lists'!$X$6, IF(B17='Table Lists'!$W$7,'Table Lists'!$X$7,IF(B17='Table Lists'!$W$8,'Table Lists'!$X$8,IF(B17='Table Lists'!$W$9,'Table Lists'!$X$9,IF(B17='Table Lists'!$W$10,'Table Lists'!$X$10,IF(B17='Table Lists'!$W$11,'Table Lists'!$X$11,IF(B17='Table Lists'!$W$12,'Table Lists'!$X$12, IF(B17='Table Lists'!$W$13, 'Table Lists'!$X$13)))))))))))))</f>
        <v xml:space="preserve"> </v>
      </c>
      <c r="L17" s="19" t="str">
        <f>IF(B17='Table Lists'!$B$2, " ", IF($N$1-G17&gt;20,15%,0%))</f>
        <v xml:space="preserve"> </v>
      </c>
      <c r="M17" s="18" t="str">
        <f>IF(B17='Table Lists'!$B$2," ",IF(J17="YES",(K17*0.15),"$0"))</f>
        <v xml:space="preserve"> </v>
      </c>
      <c r="N17" s="18" t="str">
        <f>IF(B17='Table Lists'!$B$2, " ", K17+M17-(L17*K17))</f>
        <v xml:space="preserve"> </v>
      </c>
    </row>
    <row r="18" spans="1:14" s="77" customFormat="1" ht="19.5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18" t="str">
        <f>IF(B18='Table Lists'!$B$2," ",IF(B18='Table Lists'!$W$3,'Table Lists'!$X$3,IF(B18='Table Lists'!$W$4,'Table Lists'!$X$4,IF(B18='Table Lists'!$W$5,'Table Lists'!$X$5,IF(B18='Table Lists'!$W$5,'Table Lists'!$X$5, IF(B18='Table Lists'!$W$6, 'Table Lists'!$X$6, IF(B18='Table Lists'!$W$7,'Table Lists'!$X$7,IF(B18='Table Lists'!$W$8,'Table Lists'!$X$8,IF(B18='Table Lists'!$W$9,'Table Lists'!$X$9,IF(B18='Table Lists'!$W$10,'Table Lists'!$X$10,IF(B18='Table Lists'!$W$11,'Table Lists'!$X$11,IF(B18='Table Lists'!$W$12,'Table Lists'!$X$12, IF(B18='Table Lists'!$W$13, 'Table Lists'!$X$13)))))))))))))</f>
        <v xml:space="preserve"> </v>
      </c>
      <c r="L18" s="19" t="str">
        <f>IF(B18='Table Lists'!$B$2, " ", IF($N$1-G18&gt;20,15%,0%))</f>
        <v xml:space="preserve"> </v>
      </c>
      <c r="M18" s="18" t="str">
        <f>IF(B18='Table Lists'!$B$2," ",IF(J18="YES",(K18*0.15),"$0"))</f>
        <v xml:space="preserve"> </v>
      </c>
      <c r="N18" s="18" t="str">
        <f>IF(B18='Table Lists'!$B$2, " ", K18+M18-(L18*K18))</f>
        <v xml:space="preserve"> </v>
      </c>
    </row>
    <row r="19" spans="1:14" s="77" customFormat="1" ht="19.5" customHeigh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18" t="str">
        <f>IF(B19='Table Lists'!$B$2," ",IF(B19='Table Lists'!$W$3,'Table Lists'!$X$3,IF(B19='Table Lists'!$W$4,'Table Lists'!$X$4,IF(B19='Table Lists'!$W$5,'Table Lists'!$X$5,IF(B19='Table Lists'!$W$5,'Table Lists'!$X$5, IF(B19='Table Lists'!$W$6, 'Table Lists'!$X$6, IF(B19='Table Lists'!$W$7,'Table Lists'!$X$7,IF(B19='Table Lists'!$W$8,'Table Lists'!$X$8,IF(B19='Table Lists'!$W$9,'Table Lists'!$X$9,IF(B19='Table Lists'!$W$10,'Table Lists'!$X$10,IF(B19='Table Lists'!$W$11,'Table Lists'!$X$11,IF(B19='Table Lists'!$W$12,'Table Lists'!$X$12, IF(B19='Table Lists'!$W$13, 'Table Lists'!$X$13)))))))))))))</f>
        <v xml:space="preserve"> </v>
      </c>
      <c r="L19" s="19" t="str">
        <f>IF(B19='Table Lists'!$B$2, " ", IF($N$1-G19&gt;20,15%,0%))</f>
        <v xml:space="preserve"> </v>
      </c>
      <c r="M19" s="18" t="str">
        <f>IF(B19='Table Lists'!$B$2," ",IF(J19="YES",(K19*0.15),"$0"))</f>
        <v xml:space="preserve"> </v>
      </c>
      <c r="N19" s="18" t="str">
        <f>IF(B19='Table Lists'!$B$2, " ", K19+M19-(L19*K19))</f>
        <v xml:space="preserve"> </v>
      </c>
    </row>
    <row r="20" spans="1:14" s="77" customFormat="1" ht="19.5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18" t="str">
        <f>IF(B20='Table Lists'!$B$2," ",IF(B20='Table Lists'!$W$3,'Table Lists'!$X$3,IF(B20='Table Lists'!$W$4,'Table Lists'!$X$4,IF(B20='Table Lists'!$W$5,'Table Lists'!$X$5,IF(B20='Table Lists'!$W$5,'Table Lists'!$X$5, IF(B20='Table Lists'!$W$6, 'Table Lists'!$X$6, IF(B20='Table Lists'!$W$7,'Table Lists'!$X$7,IF(B20='Table Lists'!$W$8,'Table Lists'!$X$8,IF(B20='Table Lists'!$W$9,'Table Lists'!$X$9,IF(B20='Table Lists'!$W$10,'Table Lists'!$X$10,IF(B20='Table Lists'!$W$11,'Table Lists'!$X$11,IF(B20='Table Lists'!$W$12,'Table Lists'!$X$12, IF(B20='Table Lists'!$W$13, 'Table Lists'!$X$13)))))))))))))</f>
        <v xml:space="preserve"> </v>
      </c>
      <c r="L20" s="19" t="str">
        <f>IF(B20='Table Lists'!$B$2, " ", IF($N$1-G20&gt;20,15%,0%))</f>
        <v xml:space="preserve"> </v>
      </c>
      <c r="M20" s="18" t="str">
        <f>IF(B20='Table Lists'!$B$2," ",IF(J20="YES",(K20*0.15),"$0"))</f>
        <v xml:space="preserve"> </v>
      </c>
      <c r="N20" s="18" t="str">
        <f>IF(B20='Table Lists'!$B$2, " ", K20+M20-(L20*K20))</f>
        <v xml:space="preserve"> </v>
      </c>
    </row>
    <row r="21" spans="1:14" s="77" customFormat="1" ht="19.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18" t="str">
        <f>IF(B21='Table Lists'!$B$2," ",IF(B21='Table Lists'!$W$3,'Table Lists'!$X$3,IF(B21='Table Lists'!$W$4,'Table Lists'!$X$4,IF(B21='Table Lists'!$W$5,'Table Lists'!$X$5,IF(B21='Table Lists'!$W$5,'Table Lists'!$X$5, IF(B21='Table Lists'!$W$6, 'Table Lists'!$X$6, IF(B21='Table Lists'!$W$7,'Table Lists'!$X$7,IF(B21='Table Lists'!$W$8,'Table Lists'!$X$8,IF(B21='Table Lists'!$W$9,'Table Lists'!$X$9,IF(B21='Table Lists'!$W$10,'Table Lists'!$X$10,IF(B21='Table Lists'!$W$11,'Table Lists'!$X$11,IF(B21='Table Lists'!$W$12,'Table Lists'!$X$12, IF(B21='Table Lists'!$W$13, 'Table Lists'!$X$13)))))))))))))</f>
        <v xml:space="preserve"> </v>
      </c>
      <c r="L21" s="19" t="str">
        <f>IF(B21='Table Lists'!$B$2, " ", IF($N$1-G21&gt;20,15%,0%))</f>
        <v xml:space="preserve"> </v>
      </c>
      <c r="M21" s="18" t="str">
        <f>IF(B21='Table Lists'!$B$2," ",IF(J21="YES",(K21*0.15),"$0"))</f>
        <v xml:space="preserve"> </v>
      </c>
      <c r="N21" s="18" t="str">
        <f>IF(B21='Table Lists'!$B$2, " ", K21+M21-(L21*K21))</f>
        <v xml:space="preserve"> </v>
      </c>
    </row>
    <row r="22" spans="1:14" s="77" customFormat="1" ht="19.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18" t="str">
        <f>IF(B22='Table Lists'!$B$2," ",IF(B22='Table Lists'!$W$3,'Table Lists'!$X$3,IF(B22='Table Lists'!$W$4,'Table Lists'!$X$4,IF(B22='Table Lists'!$W$5,'Table Lists'!$X$5,IF(B22='Table Lists'!$W$5,'Table Lists'!$X$5, IF(B22='Table Lists'!$W$6, 'Table Lists'!$X$6, IF(B22='Table Lists'!$W$7,'Table Lists'!$X$7,IF(B22='Table Lists'!$W$8,'Table Lists'!$X$8,IF(B22='Table Lists'!$W$9,'Table Lists'!$X$9,IF(B22='Table Lists'!$W$10,'Table Lists'!$X$10,IF(B22='Table Lists'!$W$11,'Table Lists'!$X$11,IF(B22='Table Lists'!$W$12,'Table Lists'!$X$12, IF(B22='Table Lists'!$W$13, 'Table Lists'!$X$13)))))))))))))</f>
        <v xml:space="preserve"> </v>
      </c>
      <c r="L22" s="19" t="str">
        <f>IF(B22='Table Lists'!$B$2, " ", IF($N$1-G22&gt;20,15%,0%))</f>
        <v xml:space="preserve"> </v>
      </c>
      <c r="M22" s="18" t="str">
        <f>IF(B22='Table Lists'!$B$2," ",IF(J22="YES",(K22*0.15),"$0"))</f>
        <v xml:space="preserve"> </v>
      </c>
      <c r="N22" s="18" t="str">
        <f>IF(B22='Table Lists'!$B$2, " ", K22+M22-(L22*K22))</f>
        <v xml:space="preserve"> </v>
      </c>
    </row>
    <row r="23" spans="1:14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/>
    <row r="27" spans="1:14" ht="19.5" customHeight="1" x14ac:dyDescent="0.25"/>
    <row r="28" spans="1:14" ht="19.5" customHeight="1" x14ac:dyDescent="0.25"/>
    <row r="29" spans="1:14" ht="19.5" customHeight="1" x14ac:dyDescent="0.25"/>
    <row r="30" spans="1:14" ht="19.5" customHeight="1" x14ac:dyDescent="0.25"/>
    <row r="31" spans="1:14" ht="19.5" customHeight="1" x14ac:dyDescent="0.25"/>
    <row r="32" spans="1:14" ht="19.5" customHeight="1" x14ac:dyDescent="0.25"/>
    <row r="33" spans="11:14" ht="19.5" customHeight="1" x14ac:dyDescent="0.25"/>
    <row r="34" spans="11:14" ht="19.5" customHeight="1" x14ac:dyDescent="0.25"/>
    <row r="35" spans="11:14" ht="19.5" customHeight="1" x14ac:dyDescent="0.25"/>
    <row r="36" spans="11:14" ht="19.5" customHeight="1" x14ac:dyDescent="0.25"/>
    <row r="37" spans="11:14" ht="19.5" customHeight="1" x14ac:dyDescent="0.25"/>
    <row r="38" spans="11:14" ht="19.5" customHeight="1" x14ac:dyDescent="0.25"/>
    <row r="39" spans="11:14" ht="19.5" customHeight="1" x14ac:dyDescent="0.25"/>
    <row r="40" spans="11:14" ht="19.5" customHeight="1" x14ac:dyDescent="0.25"/>
    <row r="41" spans="11:14" ht="19.5" customHeight="1" x14ac:dyDescent="0.25"/>
    <row r="42" spans="11:14" ht="19.5" customHeight="1" x14ac:dyDescent="0.25"/>
    <row r="43" spans="11:14" ht="19.5" customHeight="1" x14ac:dyDescent="0.25">
      <c r="K43" s="20"/>
      <c r="L43" s="20"/>
      <c r="M43" s="20"/>
      <c r="N43" s="20"/>
    </row>
    <row r="44" spans="11:14" ht="19.5" customHeight="1" x14ac:dyDescent="0.25">
      <c r="K44" s="20"/>
      <c r="L44" s="20"/>
      <c r="M44" s="20"/>
      <c r="N44" s="20"/>
    </row>
    <row r="45" spans="11:14" ht="19.5" customHeight="1" x14ac:dyDescent="0.25">
      <c r="K45" s="20"/>
      <c r="L45" s="20"/>
      <c r="M45" s="20"/>
      <c r="N45" s="20"/>
    </row>
    <row r="46" spans="11:14" ht="19.5" customHeight="1" x14ac:dyDescent="0.25">
      <c r="K46" s="20"/>
      <c r="L46" s="20"/>
      <c r="M46" s="20"/>
      <c r="N46" s="20"/>
    </row>
    <row r="47" spans="11:14" ht="19.5" customHeight="1" x14ac:dyDescent="0.25">
      <c r="K47" s="20"/>
      <c r="L47" s="20"/>
      <c r="M47" s="20"/>
      <c r="N47" s="20"/>
    </row>
    <row r="48" spans="11:14" ht="19.5" customHeight="1" x14ac:dyDescent="0.25">
      <c r="K48" s="20"/>
      <c r="L48" s="20"/>
      <c r="M48" s="20"/>
      <c r="N48" s="20"/>
    </row>
    <row r="49" spans="11:14" ht="19.5" customHeight="1" x14ac:dyDescent="0.25">
      <c r="K49" s="20"/>
      <c r="L49" s="20"/>
      <c r="M49" s="20"/>
      <c r="N49" s="20"/>
    </row>
    <row r="50" spans="11:14" ht="19.5" customHeight="1" x14ac:dyDescent="0.25">
      <c r="K50" s="20"/>
      <c r="L50" s="20"/>
      <c r="M50" s="20"/>
      <c r="N50" s="20"/>
    </row>
    <row r="51" spans="11:14" ht="19.5" customHeight="1" x14ac:dyDescent="0.25">
      <c r="K51" s="20"/>
      <c r="L51" s="20"/>
      <c r="M51" s="20"/>
      <c r="N51" s="20"/>
    </row>
    <row r="52" spans="11:14" ht="19.5" customHeight="1" x14ac:dyDescent="0.25">
      <c r="K52" s="20"/>
      <c r="L52" s="20"/>
      <c r="M52" s="20"/>
      <c r="N52" s="20"/>
    </row>
    <row r="53" spans="11:14" ht="19.5" customHeight="1" x14ac:dyDescent="0.25">
      <c r="K53" s="20"/>
      <c r="L53" s="20"/>
      <c r="M53" s="20"/>
      <c r="N53" s="20"/>
    </row>
    <row r="54" spans="11:14" ht="19.5" customHeight="1" x14ac:dyDescent="0.25">
      <c r="K54" s="20"/>
      <c r="L54" s="20"/>
      <c r="M54" s="20"/>
      <c r="N54" s="20"/>
    </row>
    <row r="55" spans="11:14" ht="19.5" customHeight="1" x14ac:dyDescent="0.25">
      <c r="K55" s="20"/>
      <c r="L55" s="20"/>
      <c r="M55" s="20"/>
      <c r="N55" s="20"/>
    </row>
    <row r="56" spans="11:14" ht="19.5" customHeight="1" x14ac:dyDescent="0.25">
      <c r="K56" s="20"/>
      <c r="L56" s="20"/>
      <c r="M56" s="20"/>
      <c r="N56" s="20"/>
    </row>
    <row r="57" spans="11:14" ht="19.5" customHeight="1" x14ac:dyDescent="0.25">
      <c r="K57" s="20"/>
      <c r="L57" s="20"/>
      <c r="M57" s="20"/>
      <c r="N57" s="20"/>
    </row>
    <row r="58" spans="11:14" ht="19.5" customHeight="1" x14ac:dyDescent="0.25">
      <c r="K58" s="20"/>
      <c r="L58" s="20"/>
      <c r="M58" s="20"/>
      <c r="N58" s="20"/>
    </row>
    <row r="59" spans="11:14" ht="15.75" customHeight="1" x14ac:dyDescent="0.25">
      <c r="K59" s="20"/>
      <c r="L59" s="20"/>
      <c r="M59" s="20"/>
      <c r="N59" s="20"/>
    </row>
    <row r="60" spans="11:14" ht="15.75" customHeight="1" x14ac:dyDescent="0.25">
      <c r="K60" s="20"/>
      <c r="L60" s="20"/>
      <c r="M60" s="20"/>
      <c r="N60" s="20"/>
    </row>
    <row r="61" spans="11:14" ht="15.75" customHeight="1" x14ac:dyDescent="0.25">
      <c r="K61" s="20"/>
      <c r="L61" s="20"/>
      <c r="M61" s="20"/>
      <c r="N61" s="20"/>
    </row>
    <row r="62" spans="11:14" ht="15.75" customHeight="1" x14ac:dyDescent="0.25">
      <c r="K62" s="20"/>
      <c r="L62" s="20"/>
      <c r="M62" s="20"/>
      <c r="N62" s="20"/>
    </row>
    <row r="63" spans="11:14" ht="15.75" customHeight="1" x14ac:dyDescent="0.25">
      <c r="K63" s="20"/>
      <c r="L63" s="20"/>
      <c r="M63" s="20"/>
      <c r="N63" s="20"/>
    </row>
    <row r="64" spans="11:14" ht="15.75" customHeight="1" x14ac:dyDescent="0.25">
      <c r="K64" s="20"/>
      <c r="L64" s="20"/>
      <c r="M64" s="20"/>
      <c r="N64" s="20"/>
    </row>
    <row r="65" spans="11:14" ht="15.75" customHeight="1" x14ac:dyDescent="0.25">
      <c r="K65" s="20"/>
      <c r="L65" s="20"/>
      <c r="M65" s="20"/>
      <c r="N65" s="20"/>
    </row>
    <row r="66" spans="11:14" ht="15.75" customHeight="1" x14ac:dyDescent="0.25">
      <c r="K66" s="20"/>
      <c r="L66" s="20"/>
      <c r="M66" s="20"/>
      <c r="N66" s="20"/>
    </row>
    <row r="67" spans="11:14" ht="15.75" customHeight="1" x14ac:dyDescent="0.25">
      <c r="K67" s="20"/>
      <c r="L67" s="20"/>
      <c r="M67" s="20"/>
      <c r="N67" s="20"/>
    </row>
    <row r="68" spans="11:14" ht="15.75" customHeight="1" x14ac:dyDescent="0.25">
      <c r="K68" s="20"/>
      <c r="L68" s="20"/>
      <c r="M68" s="20"/>
      <c r="N68" s="20"/>
    </row>
    <row r="69" spans="11:14" ht="15.75" customHeight="1" x14ac:dyDescent="0.25">
      <c r="K69" s="20"/>
      <c r="L69" s="20"/>
      <c r="M69" s="20"/>
      <c r="N69" s="20"/>
    </row>
    <row r="70" spans="11:14" ht="15.75" customHeight="1" x14ac:dyDescent="0.25">
      <c r="K70" s="20"/>
      <c r="L70" s="20"/>
      <c r="M70" s="20"/>
      <c r="N70" s="20"/>
    </row>
    <row r="71" spans="11:14" ht="15.75" customHeight="1" x14ac:dyDescent="0.25">
      <c r="K71" s="20"/>
      <c r="L71" s="20"/>
      <c r="M71" s="20"/>
      <c r="N71" s="20"/>
    </row>
    <row r="72" spans="11:14" ht="15.75" customHeight="1" x14ac:dyDescent="0.25">
      <c r="K72" s="20"/>
      <c r="L72" s="20"/>
      <c r="M72" s="20"/>
      <c r="N72" s="20"/>
    </row>
    <row r="73" spans="11:14" ht="15.75" customHeight="1" x14ac:dyDescent="0.25">
      <c r="K73" s="20"/>
      <c r="L73" s="20"/>
      <c r="M73" s="20"/>
      <c r="N73" s="20"/>
    </row>
    <row r="74" spans="11:14" ht="15.75" customHeight="1" x14ac:dyDescent="0.25">
      <c r="K74" s="20"/>
      <c r="L74" s="20"/>
      <c r="M74" s="20"/>
      <c r="N74" s="20"/>
    </row>
    <row r="75" spans="11:14" ht="15.75" customHeight="1" x14ac:dyDescent="0.25">
      <c r="K75" s="20"/>
      <c r="L75" s="20"/>
      <c r="M75" s="20"/>
      <c r="N75" s="20"/>
    </row>
    <row r="76" spans="11:14" ht="15.75" customHeight="1" x14ac:dyDescent="0.25">
      <c r="K76" s="20"/>
      <c r="L76" s="20"/>
      <c r="M76" s="20"/>
      <c r="N76" s="20"/>
    </row>
    <row r="77" spans="11:14" ht="15.75" customHeight="1" x14ac:dyDescent="0.25">
      <c r="K77" s="20"/>
      <c r="L77" s="20"/>
      <c r="M77" s="20"/>
      <c r="N77" s="20"/>
    </row>
    <row r="78" spans="11:14" ht="15.75" customHeight="1" x14ac:dyDescent="0.25">
      <c r="K78" s="20"/>
      <c r="L78" s="20"/>
      <c r="M78" s="20"/>
      <c r="N78" s="20"/>
    </row>
    <row r="79" spans="11:14" ht="15.75" customHeight="1" x14ac:dyDescent="0.25">
      <c r="K79" s="20"/>
      <c r="L79" s="20"/>
      <c r="M79" s="20"/>
      <c r="N79" s="20"/>
    </row>
    <row r="80" spans="11:14" ht="15.75" customHeight="1" x14ac:dyDescent="0.25">
      <c r="K80" s="20"/>
      <c r="L80" s="20"/>
      <c r="M80" s="20"/>
      <c r="N80" s="20"/>
    </row>
    <row r="81" spans="11:14" ht="15.75" customHeight="1" x14ac:dyDescent="0.25">
      <c r="K81" s="20"/>
      <c r="L81" s="20"/>
      <c r="M81" s="20"/>
      <c r="N81" s="20"/>
    </row>
    <row r="82" spans="11:14" ht="15.75" customHeight="1" x14ac:dyDescent="0.25">
      <c r="K82" s="20"/>
      <c r="L82" s="20"/>
      <c r="M82" s="20"/>
      <c r="N82" s="20"/>
    </row>
    <row r="83" spans="11:14" ht="15.75" customHeight="1" x14ac:dyDescent="0.25">
      <c r="K83" s="20"/>
      <c r="L83" s="20"/>
      <c r="M83" s="20"/>
      <c r="N83" s="20"/>
    </row>
    <row r="84" spans="11:14" ht="15.75" customHeight="1" x14ac:dyDescent="0.25">
      <c r="K84" s="20"/>
      <c r="L84" s="20"/>
      <c r="M84" s="20"/>
      <c r="N84" s="20"/>
    </row>
    <row r="85" spans="11:14" ht="15.75" customHeight="1" x14ac:dyDescent="0.25">
      <c r="K85" s="20"/>
      <c r="L85" s="20"/>
      <c r="M85" s="20"/>
      <c r="N85" s="20"/>
    </row>
    <row r="86" spans="11:14" ht="15.75" customHeight="1" x14ac:dyDescent="0.25">
      <c r="K86" s="20"/>
      <c r="L86" s="20"/>
      <c r="M86" s="20"/>
      <c r="N86" s="20"/>
    </row>
    <row r="87" spans="11:14" ht="15.75" customHeight="1" x14ac:dyDescent="0.25">
      <c r="K87" s="20"/>
      <c r="L87" s="20"/>
      <c r="M87" s="20"/>
      <c r="N87" s="20"/>
    </row>
    <row r="88" spans="11:14" ht="15.75" customHeight="1" x14ac:dyDescent="0.25">
      <c r="K88" s="20"/>
      <c r="L88" s="20"/>
      <c r="M88" s="20"/>
      <c r="N88" s="20"/>
    </row>
    <row r="89" spans="11:14" ht="15.75" customHeight="1" x14ac:dyDescent="0.25">
      <c r="K89" s="20"/>
      <c r="L89" s="20"/>
      <c r="M89" s="20"/>
      <c r="N89" s="20"/>
    </row>
    <row r="90" spans="11:14" ht="15.75" customHeight="1" x14ac:dyDescent="0.25">
      <c r="K90" s="20"/>
      <c r="L90" s="20"/>
      <c r="M90" s="20"/>
      <c r="N90" s="20"/>
    </row>
    <row r="91" spans="11:14" ht="15.75" customHeight="1" x14ac:dyDescent="0.25">
      <c r="K91" s="20"/>
      <c r="L91" s="20"/>
      <c r="M91" s="20"/>
      <c r="N91" s="20"/>
    </row>
    <row r="92" spans="11:14" ht="15.75" customHeight="1" x14ac:dyDescent="0.25">
      <c r="K92" s="20"/>
      <c r="L92" s="20"/>
      <c r="M92" s="20"/>
      <c r="N92" s="20"/>
    </row>
    <row r="93" spans="11:14" ht="15.75" customHeight="1" x14ac:dyDescent="0.25">
      <c r="K93" s="20"/>
      <c r="L93" s="20"/>
      <c r="M93" s="20"/>
      <c r="N93" s="20"/>
    </row>
    <row r="94" spans="11:14" ht="15.75" customHeight="1" x14ac:dyDescent="0.25">
      <c r="K94" s="20"/>
      <c r="L94" s="20"/>
      <c r="M94" s="20"/>
      <c r="N94" s="20"/>
    </row>
    <row r="95" spans="11:14" ht="15.75" customHeight="1" x14ac:dyDescent="0.25">
      <c r="K95" s="20"/>
      <c r="L95" s="20"/>
      <c r="M95" s="20"/>
      <c r="N95" s="20"/>
    </row>
    <row r="96" spans="11:14" ht="15.75" customHeight="1" x14ac:dyDescent="0.25">
      <c r="K96" s="20"/>
      <c r="L96" s="20"/>
      <c r="M96" s="20"/>
      <c r="N96" s="20"/>
    </row>
    <row r="97" spans="1:14" ht="15.7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</sheetData>
  <sheetProtection algorithmName="SHA-512" hashValue="iXPrWQpgoOQTO3oFvk3H8/YtLDv7giet6biFS8O74Jp6FIG/cuzXUNvrDV1MXC3kCJH4QuQQuWiGoLWw45sr8g==" saltValue="LlXMxy1x3GgmZTO+hNH9Rw==" spinCount="100000" sheet="1" objects="1" scenarios="1"/>
  <mergeCells count="3">
    <mergeCell ref="A1:B1"/>
    <mergeCell ref="C1:F1"/>
    <mergeCell ref="G1:K1"/>
  </mergeCells>
  <conditionalFormatting sqref="A3:A22">
    <cfRule type="containsText" dxfId="104" priority="1" operator="containsText" text="change">
      <formula>NOT(ISERROR(SEARCH(("change"),(A3))))</formula>
    </cfRule>
  </conditionalFormatting>
  <conditionalFormatting sqref="A3:A22">
    <cfRule type="containsText" dxfId="103" priority="2" operator="containsText" text="delete">
      <formula>NOT(ISERROR(SEARCH(("delete"),(A3))))</formula>
    </cfRule>
  </conditionalFormatting>
  <conditionalFormatting sqref="A3:A22">
    <cfRule type="containsText" dxfId="102" priority="3" operator="containsText" text="add">
      <formula>NOT(ISERROR(SEARCH(("add"),(A3))))</formula>
    </cfRule>
  </conditionalFormatting>
  <conditionalFormatting sqref="A3:J22">
    <cfRule type="expression" dxfId="101" priority="4">
      <formula>MOD(ROW(),2)=1</formula>
    </cfRule>
  </conditionalFormatting>
  <conditionalFormatting sqref="H3:H22">
    <cfRule type="containsText" dxfId="100" priority="5" operator="containsText" text="Yes">
      <formula>NOT(ISERROR(SEARCH(("Yes"),(H3))))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FEPP Equipment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'Table Lists'!$W$2:$W$13</xm:f>
          </x14:formula1>
          <xm:sqref>B3:B22</xm:sqref>
        </x14:dataValidation>
        <x14:dataValidation type="list" allowBlank="1" showErrorMessage="1">
          <x14:formula1>
            <xm:f>'Table Lists'!$AA$2:$AA$4</xm:f>
          </x14:formula1>
          <xm:sqref>H3:I22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Lists'!$AB$2:$AB$4</xm:f>
          </x14:formula1>
          <xm:sqref>J3:J22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customWidth="1"/>
    <col min="2" max="2" width="19.85546875" customWidth="1"/>
    <col min="3" max="3" width="8.140625" customWidth="1"/>
    <col min="4" max="4" width="8.85546875" customWidth="1"/>
    <col min="5" max="5" width="18.5703125" customWidth="1"/>
    <col min="6" max="6" width="8.7109375" customWidth="1"/>
    <col min="7" max="7" width="6.42578125" customWidth="1"/>
    <col min="8" max="8" width="4.140625" customWidth="1"/>
    <col min="9" max="11" width="6.7109375" customWidth="1"/>
    <col min="12" max="12" width="8.28515625" customWidth="1"/>
    <col min="13" max="32" width="8.85546875" customWidth="1"/>
  </cols>
  <sheetData>
    <row r="1" spans="1:12" ht="19.5" customHeight="1" x14ac:dyDescent="0.25">
      <c r="A1" s="160" t="s">
        <v>2</v>
      </c>
      <c r="B1" s="161"/>
      <c r="C1" s="154">
        <f>'Cover Page'!C3:F3</f>
        <v>0</v>
      </c>
      <c r="D1" s="139"/>
      <c r="E1" s="139"/>
      <c r="F1" s="153"/>
      <c r="G1" s="160" t="s">
        <v>53</v>
      </c>
      <c r="H1" s="162"/>
      <c r="I1" s="161"/>
      <c r="J1" s="33">
        <v>2020</v>
      </c>
      <c r="K1" s="34" t="s">
        <v>32</v>
      </c>
      <c r="L1" s="33">
        <v>2022</v>
      </c>
    </row>
    <row r="2" spans="1:12" ht="39" customHeight="1" x14ac:dyDescent="0.25">
      <c r="A2" s="35" t="s">
        <v>33</v>
      </c>
      <c r="B2" s="35" t="s">
        <v>34</v>
      </c>
      <c r="C2" s="36" t="s">
        <v>35</v>
      </c>
      <c r="D2" s="35" t="s">
        <v>36</v>
      </c>
      <c r="E2" s="37" t="s">
        <v>37</v>
      </c>
      <c r="F2" s="38" t="s">
        <v>38</v>
      </c>
      <c r="G2" s="35" t="s">
        <v>39</v>
      </c>
      <c r="H2" s="39" t="s">
        <v>40</v>
      </c>
      <c r="I2" s="40" t="s">
        <v>42</v>
      </c>
      <c r="J2" s="40" t="s">
        <v>54</v>
      </c>
      <c r="K2" s="41" t="s">
        <v>43</v>
      </c>
      <c r="L2" s="40" t="s">
        <v>45</v>
      </c>
    </row>
    <row r="3" spans="1:12" ht="19.5" customHeight="1" x14ac:dyDescent="0.25">
      <c r="A3" s="88"/>
      <c r="B3" s="94"/>
      <c r="C3" s="88"/>
      <c r="D3" s="88"/>
      <c r="E3" s="88"/>
      <c r="F3" s="88"/>
      <c r="G3" s="88"/>
      <c r="H3" s="88"/>
      <c r="I3" s="18" t="str">
        <f>IF(B3='Table Lists'!$B$2," ",IF(B3='Table Lists'!$D$3,'Table Lists'!$E$3,IF(B3='Table Lists'!$D$4,'Table Lists'!$E$4,IF(B3='Table Lists'!$D$5,'Table Lists'!$E$5,IF(B3='Table Lists'!$D$5,'Table Lists'!$E$5, IF(B3='Table Lists'!$D$6, 'Table Lists'!$E$6, IF(B3='Table Lists'!$D$7,'Table Lists'!$E$7,IF(B3='Table Lists'!$D$8,'Table Lists'!$E$8,IF(B3='Table Lists'!$D$9,'Table Lists'!$E$9,IF(B3='Table Lists'!$D$10,'Table Lists'!$E$10,IF(B3='Table Lists'!$D$11,'Table Lists'!$E$11,IF(B3='Table Lists'!$D$12,'Table Lists'!$E$12))))))))))))</f>
        <v xml:space="preserve"> </v>
      </c>
      <c r="J3" s="42" t="str">
        <f>IF(B3='Table Lists'!$B$2," ",IF(B3='Table Lists'!$D$3,'Table Lists'!$F$3,IF(B3='Table Lists'!$D$4,'Table Lists'!$F$4,IF(B3='Table Lists'!$D$5,'Table Lists'!$F$4,IF(B3='Table Lists'!$D$5,'Table Lists'!$F$5,IF(B3='Table Lists'!$D$6,'Table Lists'!$F$6,IF(B3='Table Lists'!$D$7,'Table Lists'!$F$7,IF(B3='Table Lists'!$D$8,'Table Lists'!$F$8,IF(B3='Table Lists'!$D$9,'Table Lists'!$F$9,IF(B3='Table Lists'!$D$10,'Table Lists'!$F$10,IF(B3='Table Lists'!$D$11,'Table Lists'!$F$11,IF(B3='Table Lists'!$D$12,'Table Lists'!$F$12))))))))))))</f>
        <v xml:space="preserve"> </v>
      </c>
      <c r="K3" s="31" t="str">
        <f>IF(B3='Table Lists'!$B$2, " ", IF($L$1-G3&gt;20,15%,0%))</f>
        <v xml:space="preserve"> </v>
      </c>
      <c r="L3" s="18" t="str">
        <f>IF(B3='Table Lists'!$B$2, " ", I3-(I3*K3))</f>
        <v xml:space="preserve"> </v>
      </c>
    </row>
    <row r="4" spans="1:12" ht="19.5" customHeight="1" x14ac:dyDescent="0.25">
      <c r="A4" s="88"/>
      <c r="B4" s="88"/>
      <c r="C4" s="88"/>
      <c r="D4" s="88"/>
      <c r="E4" s="88"/>
      <c r="F4" s="88"/>
      <c r="G4" s="88"/>
      <c r="H4" s="88"/>
      <c r="I4" s="18" t="str">
        <f>IF(B4='Table Lists'!$B$2," ",IF(B4='Table Lists'!$D$3,'Table Lists'!$E$3,IF(B4='Table Lists'!$D$4,'Table Lists'!$E$4,IF(B4='Table Lists'!$D$5,'Table Lists'!$E$5,IF(B4='Table Lists'!$D$5,'Table Lists'!$E$5, IF(B4='Table Lists'!$D$6, 'Table Lists'!$E$6, IF(B4='Table Lists'!$D$7,'Table Lists'!$E$7,IF(B4='Table Lists'!$D$8,'Table Lists'!$E$8,IF(B4='Table Lists'!$D$9,'Table Lists'!$E$9,IF(B4='Table Lists'!$D$10,'Table Lists'!$E$10,IF(B4='Table Lists'!$D$11,'Table Lists'!$E$11,IF(B4='Table Lists'!$D$12,'Table Lists'!$E$12))))))))))))</f>
        <v xml:space="preserve"> </v>
      </c>
      <c r="J4" s="42" t="str">
        <f>IF(B4='Table Lists'!$B$2," ",IF(B4='Table Lists'!$D$3,'Table Lists'!$F$3,IF(B4='Table Lists'!$D$4,'Table Lists'!$F$4,IF(B4='Table Lists'!$D$5,'Table Lists'!$F$4,IF(B4='Table Lists'!$D$5,'Table Lists'!$F$5,IF(B4='Table Lists'!$D$6,'Table Lists'!$F$6,IF(B4='Table Lists'!$D$7,'Table Lists'!$F$7,IF(B4='Table Lists'!$D$8,'Table Lists'!$F$8,IF(B4='Table Lists'!$D$9,'Table Lists'!$F$9,IF(B4='Table Lists'!$D$10,'Table Lists'!$F$10,IF(B4='Table Lists'!$D$11,'Table Lists'!$F$11,IF(B4='Table Lists'!$D$12,'Table Lists'!$F$12))))))))))))</f>
        <v xml:space="preserve"> </v>
      </c>
      <c r="K4" s="31" t="str">
        <f>IF(B4='Table Lists'!$B$2, " ", IF($L$1-G4&gt;20,15%,0%))</f>
        <v xml:space="preserve"> </v>
      </c>
      <c r="L4" s="18" t="str">
        <f>IF(B4='Table Lists'!$B$2, " ", I4-(I4*K4))</f>
        <v xml:space="preserve"> </v>
      </c>
    </row>
    <row r="5" spans="1:12" ht="19.5" customHeight="1" x14ac:dyDescent="0.25">
      <c r="A5" s="88"/>
      <c r="B5" s="88"/>
      <c r="C5" s="88"/>
      <c r="D5" s="88"/>
      <c r="E5" s="88"/>
      <c r="F5" s="88"/>
      <c r="G5" s="88"/>
      <c r="H5" s="88"/>
      <c r="I5" s="18" t="str">
        <f>IF(B5='Table Lists'!$B$2," ",IF(B5='Table Lists'!$D$3,'Table Lists'!$E$3,IF(B5='Table Lists'!$D$4,'Table Lists'!$E$4,IF(B5='Table Lists'!$D$5,'Table Lists'!$E$5,IF(B5='Table Lists'!$D$5,'Table Lists'!$E$5, IF(B5='Table Lists'!$D$6, 'Table Lists'!$E$6, IF(B5='Table Lists'!$D$7,'Table Lists'!$E$7,IF(B5='Table Lists'!$D$8,'Table Lists'!$E$8,IF(B5='Table Lists'!$D$9,'Table Lists'!$E$9,IF(B5='Table Lists'!$D$10,'Table Lists'!$E$10,IF(B5='Table Lists'!$D$11,'Table Lists'!$E$11,IF(B5='Table Lists'!$D$12,'Table Lists'!$E$12))))))))))))</f>
        <v xml:space="preserve"> </v>
      </c>
      <c r="J5" s="42" t="str">
        <f>IF(B5='Table Lists'!$B$2," ",IF(B5='Table Lists'!$D$3,'Table Lists'!$F$3,IF(B5='Table Lists'!$D$4,'Table Lists'!$F$4,IF(B5='Table Lists'!$D$5,'Table Lists'!$F$4,IF(B5='Table Lists'!$D$5,'Table Lists'!$F$5,IF(B5='Table Lists'!$D$6,'Table Lists'!$F$6,IF(B5='Table Lists'!$D$7,'Table Lists'!$F$7,IF(B5='Table Lists'!$D$8,'Table Lists'!$F$8,IF(B5='Table Lists'!$D$9,'Table Lists'!$F$9,IF(B5='Table Lists'!$D$10,'Table Lists'!$F$10,IF(B5='Table Lists'!$D$11,'Table Lists'!$F$11,IF(B5='Table Lists'!$D$12,'Table Lists'!$F$12))))))))))))</f>
        <v xml:space="preserve"> </v>
      </c>
      <c r="K5" s="31" t="str">
        <f>IF(B5='Table Lists'!$B$2, " ", IF($L$1-G5&gt;20,15%,0%))</f>
        <v xml:space="preserve"> </v>
      </c>
      <c r="L5" s="18" t="str">
        <f>IF(B5='Table Lists'!$B$2, " ", I5-(I5*K5))</f>
        <v xml:space="preserve"> </v>
      </c>
    </row>
    <row r="6" spans="1:12" ht="19.5" customHeight="1" x14ac:dyDescent="0.25">
      <c r="A6" s="88"/>
      <c r="B6" s="88"/>
      <c r="C6" s="88"/>
      <c r="D6" s="88"/>
      <c r="E6" s="88"/>
      <c r="F6" s="88"/>
      <c r="G6" s="88"/>
      <c r="H6" s="88"/>
      <c r="I6" s="18" t="str">
        <f>IF(B6='Table Lists'!$B$2," ",IF(B6='Table Lists'!$D$3,'Table Lists'!$E$3,IF(B6='Table Lists'!$D$4,'Table Lists'!$E$4,IF(B6='Table Lists'!$D$5,'Table Lists'!$E$5,IF(B6='Table Lists'!$D$5,'Table Lists'!$E$5, IF(B6='Table Lists'!$D$6, 'Table Lists'!$E$6, IF(B6='Table Lists'!$D$7,'Table Lists'!$E$7,IF(B6='Table Lists'!$D$8,'Table Lists'!$E$8,IF(B6='Table Lists'!$D$9,'Table Lists'!$E$9,IF(B6='Table Lists'!$D$10,'Table Lists'!$E$10,IF(B6='Table Lists'!$D$11,'Table Lists'!$E$11,IF(B6='Table Lists'!$D$12,'Table Lists'!$E$12))))))))))))</f>
        <v xml:space="preserve"> </v>
      </c>
      <c r="J6" s="42" t="str">
        <f>IF(B6='Table Lists'!$B$2," ",IF(B6='Table Lists'!$D$3,'Table Lists'!$F$3,IF(B6='Table Lists'!$D$4,'Table Lists'!$F$4,IF(B6='Table Lists'!$D$5,'Table Lists'!$F$4,IF(B6='Table Lists'!$D$5,'Table Lists'!$F$5,IF(B6='Table Lists'!$D$6,'Table Lists'!$F$6,IF(B6='Table Lists'!$D$7,'Table Lists'!$F$7,IF(B6='Table Lists'!$D$8,'Table Lists'!$F$8,IF(B6='Table Lists'!$D$9,'Table Lists'!$F$9,IF(B6='Table Lists'!$D$10,'Table Lists'!$F$10,IF(B6='Table Lists'!$D$11,'Table Lists'!$F$11,IF(B6='Table Lists'!$D$12,'Table Lists'!$F$12))))))))))))</f>
        <v xml:space="preserve"> </v>
      </c>
      <c r="K6" s="31" t="str">
        <f>IF(B6='Table Lists'!$B$2, " ", IF($L$1-G6&gt;20,15%,0%))</f>
        <v xml:space="preserve"> </v>
      </c>
      <c r="L6" s="18" t="str">
        <f>IF(B6='Table Lists'!$B$2, " ", I6-(I6*K6))</f>
        <v xml:space="preserve"> </v>
      </c>
    </row>
    <row r="7" spans="1:12" ht="19.5" customHeight="1" x14ac:dyDescent="0.25">
      <c r="A7" s="88"/>
      <c r="B7" s="88"/>
      <c r="C7" s="88"/>
      <c r="D7" s="88"/>
      <c r="E7" s="88"/>
      <c r="F7" s="88"/>
      <c r="G7" s="88"/>
      <c r="H7" s="88"/>
      <c r="I7" s="18" t="str">
        <f>IF(B7='Table Lists'!$B$2," ",IF(B7='Table Lists'!$D$3,'Table Lists'!$E$3,IF(B7='Table Lists'!$D$4,'Table Lists'!$E$4,IF(B7='Table Lists'!$D$5,'Table Lists'!$E$5,IF(B7='Table Lists'!$D$5,'Table Lists'!$E$5, IF(B7='Table Lists'!$D$6, 'Table Lists'!$E$6, IF(B7='Table Lists'!$D$7,'Table Lists'!$E$7,IF(B7='Table Lists'!$D$8,'Table Lists'!$E$8,IF(B7='Table Lists'!$D$9,'Table Lists'!$E$9,IF(B7='Table Lists'!$D$10,'Table Lists'!$E$10,IF(B7='Table Lists'!$D$11,'Table Lists'!$E$11,IF(B7='Table Lists'!$D$12,'Table Lists'!$E$12))))))))))))</f>
        <v xml:space="preserve"> </v>
      </c>
      <c r="J7" s="42" t="str">
        <f>IF(B7='Table Lists'!$B$2," ",IF(B7='Table Lists'!$D$3,'Table Lists'!$F$3,IF(B7='Table Lists'!$D$4,'Table Lists'!$F$4,IF(B7='Table Lists'!$D$5,'Table Lists'!$F$4,IF(B7='Table Lists'!$D$5,'Table Lists'!$F$5,IF(B7='Table Lists'!$D$6,'Table Lists'!$F$6,IF(B7='Table Lists'!$D$7,'Table Lists'!$F$7,IF(B7='Table Lists'!$D$8,'Table Lists'!$F$8,IF(B7='Table Lists'!$D$9,'Table Lists'!$F$9,IF(B7='Table Lists'!$D$10,'Table Lists'!$F$10,IF(B7='Table Lists'!$D$11,'Table Lists'!$F$11,IF(B7='Table Lists'!$D$12,'Table Lists'!$F$12))))))))))))</f>
        <v xml:space="preserve"> </v>
      </c>
      <c r="K7" s="31" t="str">
        <f>IF(B7='Table Lists'!$B$2, " ", IF($L$1-G7&gt;20,15%,0%))</f>
        <v xml:space="preserve"> </v>
      </c>
      <c r="L7" s="18" t="str">
        <f>IF(B7='Table Lists'!$B$2, " ", I7-(I7*K7))</f>
        <v xml:space="preserve"> </v>
      </c>
    </row>
    <row r="8" spans="1:12" ht="19.5" customHeight="1" x14ac:dyDescent="0.25">
      <c r="A8" s="88"/>
      <c r="B8" s="88"/>
      <c r="C8" s="88"/>
      <c r="D8" s="88"/>
      <c r="E8" s="88"/>
      <c r="F8" s="88"/>
      <c r="G8" s="88"/>
      <c r="H8" s="88"/>
      <c r="I8" s="18" t="str">
        <f>IF(B8='Table Lists'!$B$2," ",IF(B8='Table Lists'!$D$3,'Table Lists'!$E$3,IF(B8='Table Lists'!$D$4,'Table Lists'!$E$4,IF(B8='Table Lists'!$D$5,'Table Lists'!$E$5,IF(B8='Table Lists'!$D$5,'Table Lists'!$E$5, IF(B8='Table Lists'!$D$6, 'Table Lists'!$E$6, IF(B8='Table Lists'!$D$7,'Table Lists'!$E$7,IF(B8='Table Lists'!$D$8,'Table Lists'!$E$8,IF(B8='Table Lists'!$D$9,'Table Lists'!$E$9,IF(B8='Table Lists'!$D$10,'Table Lists'!$E$10,IF(B8='Table Lists'!$D$11,'Table Lists'!$E$11,IF(B8='Table Lists'!$D$12,'Table Lists'!$E$12))))))))))))</f>
        <v xml:space="preserve"> </v>
      </c>
      <c r="J8" s="42" t="str">
        <f>IF(B8='Table Lists'!$B$2," ",IF(B8='Table Lists'!$D$3,'Table Lists'!$F$3,IF(B8='Table Lists'!$D$4,'Table Lists'!$F$4,IF(B8='Table Lists'!$D$5,'Table Lists'!$F$4,IF(B8='Table Lists'!$D$5,'Table Lists'!$F$5,IF(B8='Table Lists'!$D$6,'Table Lists'!$F$6,IF(B8='Table Lists'!$D$7,'Table Lists'!$F$7,IF(B8='Table Lists'!$D$8,'Table Lists'!$F$8,IF(B8='Table Lists'!$D$9,'Table Lists'!$F$9,IF(B8='Table Lists'!$D$10,'Table Lists'!$F$10,IF(B8='Table Lists'!$D$11,'Table Lists'!$F$11,IF(B8='Table Lists'!$D$12,'Table Lists'!$F$12))))))))))))</f>
        <v xml:space="preserve"> </v>
      </c>
      <c r="K8" s="31" t="str">
        <f>IF(B8='Table Lists'!$B$2, " ", IF($L$1-G8&gt;20,15%,0%))</f>
        <v xml:space="preserve"> </v>
      </c>
      <c r="L8" s="18" t="str">
        <f>IF(B8='Table Lists'!$B$2, " ", I8-(I8*K8))</f>
        <v xml:space="preserve"> </v>
      </c>
    </row>
    <row r="9" spans="1:12" ht="19.5" customHeight="1" x14ac:dyDescent="0.25">
      <c r="A9" s="88"/>
      <c r="B9" s="88"/>
      <c r="C9" s="88"/>
      <c r="D9" s="88"/>
      <c r="E9" s="88" t="s">
        <v>55</v>
      </c>
      <c r="F9" s="88"/>
      <c r="G9" s="88"/>
      <c r="H9" s="88"/>
      <c r="I9" s="18" t="str">
        <f>IF(B9='Table Lists'!$B$2," ",IF(B9='Table Lists'!$D$3,'Table Lists'!$E$3,IF(B9='Table Lists'!$D$4,'Table Lists'!$E$4,IF(B9='Table Lists'!$D$5,'Table Lists'!$E$5,IF(B9='Table Lists'!$D$5,'Table Lists'!$E$5, IF(B9='Table Lists'!$D$6, 'Table Lists'!$E$6, IF(B9='Table Lists'!$D$7,'Table Lists'!$E$7,IF(B9='Table Lists'!$D$8,'Table Lists'!$E$8,IF(B9='Table Lists'!$D$9,'Table Lists'!$E$9,IF(B9='Table Lists'!$D$10,'Table Lists'!$E$10,IF(B9='Table Lists'!$D$11,'Table Lists'!$E$11,IF(B9='Table Lists'!$D$12,'Table Lists'!$E$12))))))))))))</f>
        <v xml:space="preserve"> </v>
      </c>
      <c r="J9" s="42" t="str">
        <f>IF(B9='Table Lists'!$B$2," ",IF(B9='Table Lists'!$D$3,'Table Lists'!$F$3,IF(B9='Table Lists'!$D$4,'Table Lists'!$F$4,IF(B9='Table Lists'!$D$5,'Table Lists'!$F$4,IF(B9='Table Lists'!$D$5,'Table Lists'!$F$5,IF(B9='Table Lists'!$D$6,'Table Lists'!$F$6,IF(B9='Table Lists'!$D$7,'Table Lists'!$F$7,IF(B9='Table Lists'!$D$8,'Table Lists'!$F$8,IF(B9='Table Lists'!$D$9,'Table Lists'!$F$9,IF(B9='Table Lists'!$D$10,'Table Lists'!$F$10,IF(B9='Table Lists'!$D$11,'Table Lists'!$F$11,IF(B9='Table Lists'!$D$12,'Table Lists'!$F$12))))))))))))</f>
        <v xml:space="preserve"> </v>
      </c>
      <c r="K9" s="31" t="str">
        <f>IF(B9='Table Lists'!$B$2, " ", IF($L$1-G9&gt;20,15%,0%))</f>
        <v xml:space="preserve"> </v>
      </c>
      <c r="L9" s="18" t="str">
        <f>IF(B9='Table Lists'!$B$2, " ", I9-(I9*K9))</f>
        <v xml:space="preserve"> </v>
      </c>
    </row>
    <row r="10" spans="1:12" ht="19.5" customHeight="1" x14ac:dyDescent="0.25">
      <c r="A10" s="88"/>
      <c r="B10" s="88"/>
      <c r="C10" s="88"/>
      <c r="D10" s="88"/>
      <c r="E10" s="88" t="s">
        <v>55</v>
      </c>
      <c r="F10" s="88"/>
      <c r="G10" s="88"/>
      <c r="H10" s="88"/>
      <c r="I10" s="18" t="str">
        <f>IF(B10='Table Lists'!$B$2," ",IF(B10='Table Lists'!$D$3,'Table Lists'!$E$3,IF(B10='Table Lists'!$D$4,'Table Lists'!$E$4,IF(B10='Table Lists'!$D$5,'Table Lists'!$E$5,IF(B10='Table Lists'!$D$5,'Table Lists'!$E$5, IF(B10='Table Lists'!$D$6, 'Table Lists'!$E$6, IF(B10='Table Lists'!$D$7,'Table Lists'!$E$7,IF(B10='Table Lists'!$D$8,'Table Lists'!$E$8,IF(B10='Table Lists'!$D$9,'Table Lists'!$E$9,IF(B10='Table Lists'!$D$10,'Table Lists'!$E$10,IF(B10='Table Lists'!$D$11,'Table Lists'!$E$11,IF(B10='Table Lists'!$D$12,'Table Lists'!$E$12))))))))))))</f>
        <v xml:space="preserve"> </v>
      </c>
      <c r="J10" s="42" t="str">
        <f>IF(B10='Table Lists'!$B$2," ",IF(B10='Table Lists'!$D$3,'Table Lists'!$F$3,IF(B10='Table Lists'!$D$4,'Table Lists'!$F$4,IF(B10='Table Lists'!$D$5,'Table Lists'!$F$4,IF(B10='Table Lists'!$D$5,'Table Lists'!$F$5,IF(B10='Table Lists'!$D$6,'Table Lists'!$F$6,IF(B10='Table Lists'!$D$7,'Table Lists'!$F$7,IF(B10='Table Lists'!$D$8,'Table Lists'!$F$8,IF(B10='Table Lists'!$D$9,'Table Lists'!$F$9,IF(B10='Table Lists'!$D$10,'Table Lists'!$F$10,IF(B10='Table Lists'!$D$11,'Table Lists'!$F$11,IF(B10='Table Lists'!$D$12,'Table Lists'!$F$12))))))))))))</f>
        <v xml:space="preserve"> </v>
      </c>
      <c r="K10" s="31" t="str">
        <f>IF(B10='Table Lists'!$B$2, " ", IF($L$1-G10&gt;20,15%,0%))</f>
        <v xml:space="preserve"> </v>
      </c>
      <c r="L10" s="18" t="str">
        <f>IF(B10='Table Lists'!$B$2, " ", I10-(I10*K10))</f>
        <v xml:space="preserve"> </v>
      </c>
    </row>
    <row r="11" spans="1:12" ht="19.5" customHeight="1" x14ac:dyDescent="0.25">
      <c r="A11" s="88"/>
      <c r="B11" s="88"/>
      <c r="C11" s="88"/>
      <c r="D11" s="88"/>
      <c r="E11" s="88" t="s">
        <v>55</v>
      </c>
      <c r="F11" s="88"/>
      <c r="G11" s="88"/>
      <c r="H11" s="88"/>
      <c r="I11" s="18" t="str">
        <f>IF(B11='Table Lists'!$B$2," ",IF(B11='Table Lists'!$D$3,'Table Lists'!$E$3,IF(B11='Table Lists'!$D$4,'Table Lists'!$E$4,IF(B11='Table Lists'!$D$5,'Table Lists'!$E$5,IF(B11='Table Lists'!$D$5,'Table Lists'!$E$5, IF(B11='Table Lists'!$D$6, 'Table Lists'!$E$6, IF(B11='Table Lists'!$D$7,'Table Lists'!$E$7,IF(B11='Table Lists'!$D$8,'Table Lists'!$E$8,IF(B11='Table Lists'!$D$9,'Table Lists'!$E$9,IF(B11='Table Lists'!$D$10,'Table Lists'!$E$10,IF(B11='Table Lists'!$D$11,'Table Lists'!$E$11,IF(B11='Table Lists'!$D$12,'Table Lists'!$E$12))))))))))))</f>
        <v xml:space="preserve"> </v>
      </c>
      <c r="J11" s="42" t="str">
        <f>IF(B11='Table Lists'!$B$2," ",IF(B11='Table Lists'!$D$3,'Table Lists'!$F$3,IF(B11='Table Lists'!$D$4,'Table Lists'!$F$4,IF(B11='Table Lists'!$D$5,'Table Lists'!$F$4,IF(B11='Table Lists'!$D$5,'Table Lists'!$F$5,IF(B11='Table Lists'!$D$6,'Table Lists'!$F$6,IF(B11='Table Lists'!$D$7,'Table Lists'!$F$7,IF(B11='Table Lists'!$D$8,'Table Lists'!$F$8,IF(B11='Table Lists'!$D$9,'Table Lists'!$F$9,IF(B11='Table Lists'!$D$10,'Table Lists'!$F$10,IF(B11='Table Lists'!$D$11,'Table Lists'!$F$11,IF(B11='Table Lists'!$D$12,'Table Lists'!$F$12))))))))))))</f>
        <v xml:space="preserve"> </v>
      </c>
      <c r="K11" s="31" t="str">
        <f>IF(B11='Table Lists'!$B$2, " ", IF($L$1-G11&gt;20,15%,0%))</f>
        <v xml:space="preserve"> </v>
      </c>
      <c r="L11" s="18" t="str">
        <f>IF(B11='Table Lists'!$B$2, " ", I11-(I11*K11))</f>
        <v xml:space="preserve"> </v>
      </c>
    </row>
    <row r="12" spans="1:12" ht="19.5" customHeight="1" x14ac:dyDescent="0.25">
      <c r="A12" s="88"/>
      <c r="B12" s="88"/>
      <c r="C12" s="88"/>
      <c r="D12" s="88"/>
      <c r="E12" s="88" t="s">
        <v>55</v>
      </c>
      <c r="F12" s="88"/>
      <c r="G12" s="88"/>
      <c r="H12" s="88"/>
      <c r="I12" s="18" t="str">
        <f>IF(B12='Table Lists'!$B$2," ",IF(B12='Table Lists'!$D$3,'Table Lists'!$E$3,IF(B12='Table Lists'!$D$4,'Table Lists'!$E$4,IF(B12='Table Lists'!$D$5,'Table Lists'!$E$5,IF(B12='Table Lists'!$D$5,'Table Lists'!$E$5, IF(B12='Table Lists'!$D$6, 'Table Lists'!$E$6, IF(B12='Table Lists'!$D$7,'Table Lists'!$E$7,IF(B12='Table Lists'!$D$8,'Table Lists'!$E$8,IF(B12='Table Lists'!$D$9,'Table Lists'!$E$9,IF(B12='Table Lists'!$D$10,'Table Lists'!$E$10,IF(B12='Table Lists'!$D$11,'Table Lists'!$E$11,IF(B12='Table Lists'!$D$12,'Table Lists'!$E$12))))))))))))</f>
        <v xml:space="preserve"> </v>
      </c>
      <c r="J12" s="42" t="str">
        <f>IF(B12='Table Lists'!$B$2," ",IF(B12='Table Lists'!$D$3,'Table Lists'!$F$3,IF(B12='Table Lists'!$D$4,'Table Lists'!$F$4,IF(B12='Table Lists'!$D$5,'Table Lists'!$F$4,IF(B12='Table Lists'!$D$5,'Table Lists'!$F$5,IF(B12='Table Lists'!$D$6,'Table Lists'!$F$6,IF(B12='Table Lists'!$D$7,'Table Lists'!$F$7,IF(B12='Table Lists'!$D$8,'Table Lists'!$F$8,IF(B12='Table Lists'!$D$9,'Table Lists'!$F$9,IF(B12='Table Lists'!$D$10,'Table Lists'!$F$10,IF(B12='Table Lists'!$D$11,'Table Lists'!$F$11,IF(B12='Table Lists'!$D$12,'Table Lists'!$F$12))))))))))))</f>
        <v xml:space="preserve"> </v>
      </c>
      <c r="K12" s="31" t="str">
        <f>IF(B12='Table Lists'!$B$2, " ", IF($L$1-G12&gt;20,15%,0%))</f>
        <v xml:space="preserve"> </v>
      </c>
      <c r="L12" s="18" t="str">
        <f>IF(B12='Table Lists'!$B$2, " ", I12-(I12*K12))</f>
        <v xml:space="preserve"> </v>
      </c>
    </row>
    <row r="13" spans="1:12" ht="19.5" customHeight="1" x14ac:dyDescent="0.25">
      <c r="A13" s="88"/>
      <c r="B13" s="88"/>
      <c r="C13" s="88"/>
      <c r="D13" s="88"/>
      <c r="E13" s="88" t="s">
        <v>55</v>
      </c>
      <c r="F13" s="88"/>
      <c r="G13" s="88"/>
      <c r="H13" s="88"/>
      <c r="I13" s="18" t="str">
        <f>IF(B13='Table Lists'!$B$2," ",IF(B13='Table Lists'!$D$3,'Table Lists'!$E$3,IF(B13='Table Lists'!$D$4,'Table Lists'!$E$4,IF(B13='Table Lists'!$D$5,'Table Lists'!$E$5,IF(B13='Table Lists'!$D$5,'Table Lists'!$E$5, IF(B13='Table Lists'!$D$6, 'Table Lists'!$E$6, IF(B13='Table Lists'!$D$7,'Table Lists'!$E$7,IF(B13='Table Lists'!$D$8,'Table Lists'!$E$8,IF(B13='Table Lists'!$D$9,'Table Lists'!$E$9,IF(B13='Table Lists'!$D$10,'Table Lists'!$E$10,IF(B13='Table Lists'!$D$11,'Table Lists'!$E$11,IF(B13='Table Lists'!$D$12,'Table Lists'!$E$12))))))))))))</f>
        <v xml:space="preserve"> </v>
      </c>
      <c r="J13" s="42" t="str">
        <f>IF(B13='Table Lists'!$B$2," ",IF(B13='Table Lists'!$D$3,'Table Lists'!$F$3,IF(B13='Table Lists'!$D$4,'Table Lists'!$F$4,IF(B13='Table Lists'!$D$5,'Table Lists'!$F$4,IF(B13='Table Lists'!$D$5,'Table Lists'!$F$5,IF(B13='Table Lists'!$D$6,'Table Lists'!$F$6,IF(B13='Table Lists'!$D$7,'Table Lists'!$F$7,IF(B13='Table Lists'!$D$8,'Table Lists'!$F$8,IF(B13='Table Lists'!$D$9,'Table Lists'!$F$9,IF(B13='Table Lists'!$D$10,'Table Lists'!$F$10,IF(B13='Table Lists'!$D$11,'Table Lists'!$F$11,IF(B13='Table Lists'!$D$12,'Table Lists'!$F$12))))))))))))</f>
        <v xml:space="preserve"> </v>
      </c>
      <c r="K13" s="31" t="str">
        <f>IF(B13='Table Lists'!$B$2, " ", IF($L$1-G13&gt;20,15%,0%))</f>
        <v xml:space="preserve"> </v>
      </c>
      <c r="L13" s="18" t="str">
        <f>IF(B13='Table Lists'!$B$2, " ", I13-(I13*K13))</f>
        <v xml:space="preserve"> </v>
      </c>
    </row>
    <row r="14" spans="1:12" ht="19.5" customHeight="1" x14ac:dyDescent="0.25">
      <c r="A14" s="88"/>
      <c r="B14" s="88"/>
      <c r="C14" s="88"/>
      <c r="D14" s="88"/>
      <c r="E14" s="88" t="s">
        <v>55</v>
      </c>
      <c r="F14" s="88"/>
      <c r="G14" s="88"/>
      <c r="H14" s="88"/>
      <c r="I14" s="18" t="str">
        <f>IF(B14='Table Lists'!$B$2," ",IF(B14='Table Lists'!$D$3,'Table Lists'!$E$3,IF(B14='Table Lists'!$D$4,'Table Lists'!$E$4,IF(B14='Table Lists'!$D$5,'Table Lists'!$E$5,IF(B14='Table Lists'!$D$5,'Table Lists'!$E$5, IF(B14='Table Lists'!$D$6, 'Table Lists'!$E$6, IF(B14='Table Lists'!$D$7,'Table Lists'!$E$7,IF(B14='Table Lists'!$D$8,'Table Lists'!$E$8,IF(B14='Table Lists'!$D$9,'Table Lists'!$E$9,IF(B14='Table Lists'!$D$10,'Table Lists'!$E$10,IF(B14='Table Lists'!$D$11,'Table Lists'!$E$11,IF(B14='Table Lists'!$D$12,'Table Lists'!$E$12))))))))))))</f>
        <v xml:space="preserve"> </v>
      </c>
      <c r="J14" s="42" t="str">
        <f>IF(B14='Table Lists'!$B$2," ",IF(B14='Table Lists'!$D$3,'Table Lists'!$F$3,IF(B14='Table Lists'!$D$4,'Table Lists'!$F$4,IF(B14='Table Lists'!$D$5,'Table Lists'!$F$4,IF(B14='Table Lists'!$D$5,'Table Lists'!$F$5,IF(B14='Table Lists'!$D$6,'Table Lists'!$F$6,IF(B14='Table Lists'!$D$7,'Table Lists'!$F$7,IF(B14='Table Lists'!$D$8,'Table Lists'!$F$8,IF(B14='Table Lists'!$D$9,'Table Lists'!$F$9,IF(B14='Table Lists'!$D$10,'Table Lists'!$F$10,IF(B14='Table Lists'!$D$11,'Table Lists'!$F$11,IF(B14='Table Lists'!$D$12,'Table Lists'!$F$12))))))))))))</f>
        <v xml:space="preserve"> </v>
      </c>
      <c r="K14" s="31" t="str">
        <f>IF(B14='Table Lists'!$B$2, " ", IF($L$1-G14&gt;20,15%,0%))</f>
        <v xml:space="preserve"> </v>
      </c>
      <c r="L14" s="18" t="str">
        <f>IF(B14='Table Lists'!$B$2, " ", I14-(I14*K14))</f>
        <v xml:space="preserve"> </v>
      </c>
    </row>
    <row r="15" spans="1:12" ht="19.5" customHeight="1" x14ac:dyDescent="0.25">
      <c r="A15" s="88"/>
      <c r="B15" s="88"/>
      <c r="C15" s="88"/>
      <c r="D15" s="88"/>
      <c r="E15" s="88" t="s">
        <v>55</v>
      </c>
      <c r="F15" s="88"/>
      <c r="G15" s="88"/>
      <c r="H15" s="88"/>
      <c r="I15" s="18" t="str">
        <f>IF(B15='Table Lists'!$B$2," ",IF(B15='Table Lists'!$D$3,'Table Lists'!$E$3,IF(B15='Table Lists'!$D$4,'Table Lists'!$E$4,IF(B15='Table Lists'!$D$5,'Table Lists'!$E$5,IF(B15='Table Lists'!$D$5,'Table Lists'!$E$5, IF(B15='Table Lists'!$D$6, 'Table Lists'!$E$6, IF(B15='Table Lists'!$D$7,'Table Lists'!$E$7,IF(B15='Table Lists'!$D$8,'Table Lists'!$E$8,IF(B15='Table Lists'!$D$9,'Table Lists'!$E$9,IF(B15='Table Lists'!$D$10,'Table Lists'!$E$10,IF(B15='Table Lists'!$D$11,'Table Lists'!$E$11,IF(B15='Table Lists'!$D$12,'Table Lists'!$E$12))))))))))))</f>
        <v xml:space="preserve"> </v>
      </c>
      <c r="J15" s="42" t="str">
        <f>IF(B15='Table Lists'!$B$2," ",IF(B15='Table Lists'!$D$3,'Table Lists'!$F$3,IF(B15='Table Lists'!$D$4,'Table Lists'!$F$4,IF(B15='Table Lists'!$D$5,'Table Lists'!$F$4,IF(B15='Table Lists'!$D$5,'Table Lists'!$F$5,IF(B15='Table Lists'!$D$6,'Table Lists'!$F$6,IF(B15='Table Lists'!$D$7,'Table Lists'!$F$7,IF(B15='Table Lists'!$D$8,'Table Lists'!$F$8,IF(B15='Table Lists'!$D$9,'Table Lists'!$F$9,IF(B15='Table Lists'!$D$10,'Table Lists'!$F$10,IF(B15='Table Lists'!$D$11,'Table Lists'!$F$11,IF(B15='Table Lists'!$D$12,'Table Lists'!$F$12))))))))))))</f>
        <v xml:space="preserve"> </v>
      </c>
      <c r="K15" s="31" t="str">
        <f>IF(B15='Table Lists'!$B$2, " ", IF($L$1-G15&gt;20,15%,0%))</f>
        <v xml:space="preserve"> </v>
      </c>
      <c r="L15" s="18" t="str">
        <f>IF(B15='Table Lists'!$B$2, " ", I15-(I15*K15))</f>
        <v xml:space="preserve"> </v>
      </c>
    </row>
    <row r="16" spans="1:12" ht="19.5" customHeight="1" x14ac:dyDescent="0.25">
      <c r="A16" s="88"/>
      <c r="B16" s="88"/>
      <c r="C16" s="88"/>
      <c r="D16" s="88"/>
      <c r="E16" s="88" t="s">
        <v>55</v>
      </c>
      <c r="F16" s="88"/>
      <c r="G16" s="88"/>
      <c r="H16" s="88"/>
      <c r="I16" s="18" t="str">
        <f>IF(B16='Table Lists'!$B$2," ",IF(B16='Table Lists'!$D$3,'Table Lists'!$E$3,IF(B16='Table Lists'!$D$4,'Table Lists'!$E$4,IF(B16='Table Lists'!$D$5,'Table Lists'!$E$5,IF(B16='Table Lists'!$D$5,'Table Lists'!$E$5, IF(B16='Table Lists'!$D$6, 'Table Lists'!$E$6, IF(B16='Table Lists'!$D$7,'Table Lists'!$E$7,IF(B16='Table Lists'!$D$8,'Table Lists'!$E$8,IF(B16='Table Lists'!$D$9,'Table Lists'!$E$9,IF(B16='Table Lists'!$D$10,'Table Lists'!$E$10,IF(B16='Table Lists'!$D$11,'Table Lists'!$E$11,IF(B16='Table Lists'!$D$12,'Table Lists'!$E$12))))))))))))</f>
        <v xml:space="preserve"> </v>
      </c>
      <c r="J16" s="42" t="str">
        <f>IF(B16='Table Lists'!$B$2," ",IF(B16='Table Lists'!$D$3,'Table Lists'!$F$3,IF(B16='Table Lists'!$D$4,'Table Lists'!$F$4,IF(B16='Table Lists'!$D$5,'Table Lists'!$F$4,IF(B16='Table Lists'!$D$5,'Table Lists'!$F$5,IF(B16='Table Lists'!$D$6,'Table Lists'!$F$6,IF(B16='Table Lists'!$D$7,'Table Lists'!$F$7,IF(B16='Table Lists'!$D$8,'Table Lists'!$F$8,IF(B16='Table Lists'!$D$9,'Table Lists'!$F$9,IF(B16='Table Lists'!$D$10,'Table Lists'!$F$10,IF(B16='Table Lists'!$D$11,'Table Lists'!$F$11,IF(B16='Table Lists'!$D$12,'Table Lists'!$F$12))))))))))))</f>
        <v xml:space="preserve"> </v>
      </c>
      <c r="K16" s="31" t="str">
        <f>IF(B16='Table Lists'!$B$2, " ", IF($L$1-G16&gt;20,15%,0%))</f>
        <v xml:space="preserve"> </v>
      </c>
      <c r="L16" s="18" t="str">
        <f>IF(B16='Table Lists'!$B$2, " ", I16-(I16*K16))</f>
        <v xml:space="preserve"> </v>
      </c>
    </row>
    <row r="17" spans="1:12" ht="19.5" customHeight="1" x14ac:dyDescent="0.25">
      <c r="A17" s="88"/>
      <c r="B17" s="88"/>
      <c r="C17" s="88"/>
      <c r="D17" s="88"/>
      <c r="E17" s="88" t="s">
        <v>55</v>
      </c>
      <c r="F17" s="88"/>
      <c r="G17" s="88"/>
      <c r="H17" s="88"/>
      <c r="I17" s="18" t="str">
        <f>IF(B17='Table Lists'!$B$2," ",IF(B17='Table Lists'!$D$3,'Table Lists'!$E$3,IF(B17='Table Lists'!$D$4,'Table Lists'!$E$4,IF(B17='Table Lists'!$D$5,'Table Lists'!$E$5,IF(B17='Table Lists'!$D$5,'Table Lists'!$E$5, IF(B17='Table Lists'!$D$6, 'Table Lists'!$E$6, IF(B17='Table Lists'!$D$7,'Table Lists'!$E$7,IF(B17='Table Lists'!$D$8,'Table Lists'!$E$8,IF(B17='Table Lists'!$D$9,'Table Lists'!$E$9,IF(B17='Table Lists'!$D$10,'Table Lists'!$E$10,IF(B17='Table Lists'!$D$11,'Table Lists'!$E$11,IF(B17='Table Lists'!$D$12,'Table Lists'!$E$12))))))))))))</f>
        <v xml:space="preserve"> </v>
      </c>
      <c r="J17" s="42" t="str">
        <f>IF(B17='Table Lists'!$B$2," ",IF(B17='Table Lists'!$D$3,'Table Lists'!$F$3,IF(B17='Table Lists'!$D$4,'Table Lists'!$F$4,IF(B17='Table Lists'!$D$5,'Table Lists'!$F$4,IF(B17='Table Lists'!$D$5,'Table Lists'!$F$5,IF(B17='Table Lists'!$D$6,'Table Lists'!$F$6,IF(B17='Table Lists'!$D$7,'Table Lists'!$F$7,IF(B17='Table Lists'!$D$8,'Table Lists'!$F$8,IF(B17='Table Lists'!$D$9,'Table Lists'!$F$9,IF(B17='Table Lists'!$D$10,'Table Lists'!$F$10,IF(B17='Table Lists'!$D$11,'Table Lists'!$F$11,IF(B17='Table Lists'!$D$12,'Table Lists'!$F$12))))))))))))</f>
        <v xml:space="preserve"> </v>
      </c>
      <c r="K17" s="31" t="str">
        <f>IF(B17='Table Lists'!$B$2, " ", IF($L$1-G17&gt;20,15%,0%))</f>
        <v xml:space="preserve"> </v>
      </c>
      <c r="L17" s="18" t="str">
        <f>IF(B17='Table Lists'!$B$2, " ", I17-(I17*K17))</f>
        <v xml:space="preserve"> </v>
      </c>
    </row>
    <row r="18" spans="1:12" ht="19.5" customHeight="1" x14ac:dyDescent="0.25">
      <c r="A18" s="88"/>
      <c r="B18" s="88"/>
      <c r="C18" s="88"/>
      <c r="D18" s="88"/>
      <c r="E18" s="88" t="s">
        <v>55</v>
      </c>
      <c r="F18" s="88"/>
      <c r="G18" s="88"/>
      <c r="H18" s="88"/>
      <c r="I18" s="18" t="str">
        <f>IF(B18='Table Lists'!$B$2," ",IF(B18='Table Lists'!$D$3,'Table Lists'!$E$3,IF(B18='Table Lists'!$D$4,'Table Lists'!$E$4,IF(B18='Table Lists'!$D$5,'Table Lists'!$E$5,IF(B18='Table Lists'!$D$5,'Table Lists'!$E$5, IF(B18='Table Lists'!$D$6, 'Table Lists'!$E$6, IF(B18='Table Lists'!$D$7,'Table Lists'!$E$7,IF(B18='Table Lists'!$D$8,'Table Lists'!$E$8,IF(B18='Table Lists'!$D$9,'Table Lists'!$E$9,IF(B18='Table Lists'!$D$10,'Table Lists'!$E$10,IF(B18='Table Lists'!$D$11,'Table Lists'!$E$11,IF(B18='Table Lists'!$D$12,'Table Lists'!$E$12))))))))))))</f>
        <v xml:space="preserve"> </v>
      </c>
      <c r="J18" s="42" t="str">
        <f>IF(B18='Table Lists'!$B$2," ",IF(B18='Table Lists'!$D$3,'Table Lists'!$F$3,IF(B18='Table Lists'!$D$4,'Table Lists'!$F$4,IF(B18='Table Lists'!$D$5,'Table Lists'!$F$4,IF(B18='Table Lists'!$D$5,'Table Lists'!$F$5,IF(B18='Table Lists'!$D$6,'Table Lists'!$F$6,IF(B18='Table Lists'!$D$7,'Table Lists'!$F$7,IF(B18='Table Lists'!$D$8,'Table Lists'!$F$8,IF(B18='Table Lists'!$D$9,'Table Lists'!$F$9,IF(B18='Table Lists'!$D$10,'Table Lists'!$F$10,IF(B18='Table Lists'!$D$11,'Table Lists'!$F$11,IF(B18='Table Lists'!$D$12,'Table Lists'!$F$12))))))))))))</f>
        <v xml:space="preserve"> </v>
      </c>
      <c r="K18" s="31" t="str">
        <f>IF(B18='Table Lists'!$B$2, " ", IF($L$1-G18&gt;20,15%,0%))</f>
        <v xml:space="preserve"> </v>
      </c>
      <c r="L18" s="18" t="str">
        <f>IF(B18='Table Lists'!$B$2, " ", I18-(I18*K18))</f>
        <v xml:space="preserve"> </v>
      </c>
    </row>
    <row r="19" spans="1:12" ht="19.5" customHeight="1" x14ac:dyDescent="0.25">
      <c r="A19" s="88"/>
      <c r="B19" s="88"/>
      <c r="C19" s="88"/>
      <c r="D19" s="88"/>
      <c r="E19" s="88" t="s">
        <v>55</v>
      </c>
      <c r="F19" s="88"/>
      <c r="G19" s="88"/>
      <c r="H19" s="88"/>
      <c r="I19" s="18" t="str">
        <f>IF(B19='Table Lists'!$B$2," ",IF(B19='Table Lists'!$D$3,'Table Lists'!$E$3,IF(B19='Table Lists'!$D$4,'Table Lists'!$E$4,IF(B19='Table Lists'!$D$5,'Table Lists'!$E$5,IF(B19='Table Lists'!$D$5,'Table Lists'!$E$5, IF(B19='Table Lists'!$D$6, 'Table Lists'!$E$6, IF(B19='Table Lists'!$D$7,'Table Lists'!$E$7,IF(B19='Table Lists'!$D$8,'Table Lists'!$E$8,IF(B19='Table Lists'!$D$9,'Table Lists'!$E$9,IF(B19='Table Lists'!$D$10,'Table Lists'!$E$10,IF(B19='Table Lists'!$D$11,'Table Lists'!$E$11,IF(B19='Table Lists'!$D$12,'Table Lists'!$E$12))))))))))))</f>
        <v xml:space="preserve"> </v>
      </c>
      <c r="J19" s="42" t="str">
        <f>IF(B19='Table Lists'!$B$2," ",IF(B19='Table Lists'!$D$3,'Table Lists'!$F$3,IF(B19='Table Lists'!$D$4,'Table Lists'!$F$4,IF(B19='Table Lists'!$D$5,'Table Lists'!$F$4,IF(B19='Table Lists'!$D$5,'Table Lists'!$F$5,IF(B19='Table Lists'!$D$6,'Table Lists'!$F$6,IF(B19='Table Lists'!$D$7,'Table Lists'!$F$7,IF(B19='Table Lists'!$D$8,'Table Lists'!$F$8,IF(B19='Table Lists'!$D$9,'Table Lists'!$F$9,IF(B19='Table Lists'!$D$10,'Table Lists'!$F$10,IF(B19='Table Lists'!$D$11,'Table Lists'!$F$11,IF(B19='Table Lists'!$D$12,'Table Lists'!$F$12))))))))))))</f>
        <v xml:space="preserve"> </v>
      </c>
      <c r="K19" s="31" t="str">
        <f>IF(B19='Table Lists'!$B$2, " ", IF($L$1-G19&gt;20,15%,0%))</f>
        <v xml:space="preserve"> </v>
      </c>
      <c r="L19" s="18" t="str">
        <f>IF(B19='Table Lists'!$B$2, " ", I19-(I19*K19))</f>
        <v xml:space="preserve"> </v>
      </c>
    </row>
    <row r="20" spans="1:12" ht="19.5" customHeight="1" x14ac:dyDescent="0.25">
      <c r="A20" s="88"/>
      <c r="B20" s="88"/>
      <c r="C20" s="88"/>
      <c r="D20" s="88"/>
      <c r="E20" s="88" t="s">
        <v>55</v>
      </c>
      <c r="F20" s="88"/>
      <c r="G20" s="88"/>
      <c r="H20" s="88"/>
      <c r="I20" s="18" t="str">
        <f>IF(B20='Table Lists'!$B$2," ",IF(B20='Table Lists'!$D$3,'Table Lists'!$E$3,IF(B20='Table Lists'!$D$4,'Table Lists'!$E$4,IF(B20='Table Lists'!$D$5,'Table Lists'!$E$5,IF(B20='Table Lists'!$D$5,'Table Lists'!$E$5, IF(B20='Table Lists'!$D$6, 'Table Lists'!$E$6, IF(B20='Table Lists'!$D$7,'Table Lists'!$E$7,IF(B20='Table Lists'!$D$8,'Table Lists'!$E$8,IF(B20='Table Lists'!$D$9,'Table Lists'!$E$9,IF(B20='Table Lists'!$D$10,'Table Lists'!$E$10,IF(B20='Table Lists'!$D$11,'Table Lists'!$E$11,IF(B20='Table Lists'!$D$12,'Table Lists'!$E$12))))))))))))</f>
        <v xml:space="preserve"> </v>
      </c>
      <c r="J20" s="42" t="str">
        <f>IF(B20='Table Lists'!$B$2," ",IF(B20='Table Lists'!$D$3,'Table Lists'!$F$3,IF(B20='Table Lists'!$D$4,'Table Lists'!$F$4,IF(B20='Table Lists'!$D$5,'Table Lists'!$F$4,IF(B20='Table Lists'!$D$5,'Table Lists'!$F$5,IF(B20='Table Lists'!$D$6,'Table Lists'!$F$6,IF(B20='Table Lists'!$D$7,'Table Lists'!$F$7,IF(B20='Table Lists'!$D$8,'Table Lists'!$F$8,IF(B20='Table Lists'!$D$9,'Table Lists'!$F$9,IF(B20='Table Lists'!$D$10,'Table Lists'!$F$10,IF(B20='Table Lists'!$D$11,'Table Lists'!$F$11,IF(B20='Table Lists'!$D$12,'Table Lists'!$F$12))))))))))))</f>
        <v xml:space="preserve"> </v>
      </c>
      <c r="K20" s="31" t="str">
        <f>IF(B20='Table Lists'!$B$2, " ", IF($L$1-G20&gt;20,15%,0%))</f>
        <v xml:space="preserve"> </v>
      </c>
      <c r="L20" s="18" t="str">
        <f>IF(B20='Table Lists'!$B$2, " ", I20-(I20*K20))</f>
        <v xml:space="preserve"> </v>
      </c>
    </row>
    <row r="21" spans="1:12" ht="19.5" customHeight="1" x14ac:dyDescent="0.25">
      <c r="A21" s="88"/>
      <c r="B21" s="88"/>
      <c r="C21" s="88"/>
      <c r="D21" s="88"/>
      <c r="E21" s="88" t="s">
        <v>55</v>
      </c>
      <c r="F21" s="88"/>
      <c r="G21" s="88"/>
      <c r="H21" s="88"/>
      <c r="I21" s="18" t="str">
        <f>IF(B21='Table Lists'!$B$2," ",IF(B21='Table Lists'!$D$3,'Table Lists'!$E$3,IF(B21='Table Lists'!$D$4,'Table Lists'!$E$4,IF(B21='Table Lists'!$D$5,'Table Lists'!$E$5,IF(B21='Table Lists'!$D$5,'Table Lists'!$E$5, IF(B21='Table Lists'!$D$6, 'Table Lists'!$E$6, IF(B21='Table Lists'!$D$7,'Table Lists'!$E$7,IF(B21='Table Lists'!$D$8,'Table Lists'!$E$8,IF(B21='Table Lists'!$D$9,'Table Lists'!$E$9,IF(B21='Table Lists'!$D$10,'Table Lists'!$E$10,IF(B21='Table Lists'!$D$11,'Table Lists'!$E$11,IF(B21='Table Lists'!$D$12,'Table Lists'!$E$12))))))))))))</f>
        <v xml:space="preserve"> </v>
      </c>
      <c r="J21" s="42" t="str">
        <f>IF(B21='Table Lists'!$B$2," ",IF(B21='Table Lists'!$D$3,'Table Lists'!$F$3,IF(B21='Table Lists'!$D$4,'Table Lists'!$F$4,IF(B21='Table Lists'!$D$5,'Table Lists'!$F$4,IF(B21='Table Lists'!$D$5,'Table Lists'!$F$5,IF(B21='Table Lists'!$D$6,'Table Lists'!$F$6,IF(B21='Table Lists'!$D$7,'Table Lists'!$F$7,IF(B21='Table Lists'!$D$8,'Table Lists'!$F$8,IF(B21='Table Lists'!$D$9,'Table Lists'!$F$9,IF(B21='Table Lists'!$D$10,'Table Lists'!$F$10,IF(B21='Table Lists'!$D$11,'Table Lists'!$F$11,IF(B21='Table Lists'!$D$12,'Table Lists'!$F$12))))))))))))</f>
        <v xml:space="preserve"> </v>
      </c>
      <c r="K21" s="31" t="str">
        <f>IF(B21='Table Lists'!$B$2, " ", IF($L$1-G21&gt;20,15%,0%))</f>
        <v xml:space="preserve"> </v>
      </c>
      <c r="L21" s="18" t="str">
        <f>IF(B21='Table Lists'!$B$2, " ", I21-(I21*K21))</f>
        <v xml:space="preserve"> </v>
      </c>
    </row>
    <row r="22" spans="1:12" ht="19.5" customHeight="1" x14ac:dyDescent="0.25"/>
    <row r="23" spans="1:12" ht="19.5" customHeight="1" x14ac:dyDescent="0.25"/>
    <row r="24" spans="1:12" ht="19.5" customHeight="1" x14ac:dyDescent="0.25"/>
    <row r="25" spans="1:12" ht="19.5" customHeight="1" x14ac:dyDescent="0.25"/>
    <row r="26" spans="1:12" ht="19.5" customHeight="1" x14ac:dyDescent="0.25"/>
    <row r="27" spans="1:12" ht="19.5" customHeight="1" x14ac:dyDescent="0.25"/>
    <row r="28" spans="1:12" ht="19.5" customHeight="1" x14ac:dyDescent="0.25"/>
    <row r="29" spans="1:12" ht="19.5" customHeight="1" x14ac:dyDescent="0.25"/>
    <row r="30" spans="1:12" ht="19.5" customHeight="1" x14ac:dyDescent="0.25"/>
    <row r="31" spans="1:12" ht="19.5" customHeight="1" x14ac:dyDescent="0.25"/>
    <row r="32" spans="1:12" ht="19.5" customHeight="1" x14ac:dyDescent="0.25"/>
    <row r="33" spans="9:12" ht="19.5" customHeight="1" x14ac:dyDescent="0.25"/>
    <row r="34" spans="9:12" ht="19.5" customHeight="1" x14ac:dyDescent="0.25"/>
    <row r="35" spans="9:12" ht="19.5" customHeight="1" x14ac:dyDescent="0.25"/>
    <row r="36" spans="9:12" ht="19.5" customHeight="1" x14ac:dyDescent="0.25"/>
    <row r="37" spans="9:12" ht="19.5" customHeight="1" x14ac:dyDescent="0.25"/>
    <row r="38" spans="9:12" ht="19.5" customHeight="1" x14ac:dyDescent="0.25"/>
    <row r="39" spans="9:12" ht="19.5" customHeight="1" x14ac:dyDescent="0.25"/>
    <row r="40" spans="9:12" ht="19.5" customHeight="1" x14ac:dyDescent="0.25"/>
    <row r="41" spans="9:12" ht="19.5" customHeight="1" x14ac:dyDescent="0.25">
      <c r="I41" s="20"/>
      <c r="J41" s="20"/>
      <c r="K41" s="20"/>
      <c r="L41" s="20"/>
    </row>
    <row r="42" spans="9:12" ht="19.5" customHeight="1" x14ac:dyDescent="0.25">
      <c r="I42" s="20"/>
      <c r="J42" s="20"/>
      <c r="K42" s="20"/>
      <c r="L42" s="20"/>
    </row>
    <row r="43" spans="9:12" ht="19.5" customHeight="1" x14ac:dyDescent="0.25">
      <c r="I43" s="20"/>
      <c r="J43" s="20"/>
      <c r="K43" s="20"/>
      <c r="L43" s="20"/>
    </row>
    <row r="44" spans="9:12" ht="19.5" customHeight="1" x14ac:dyDescent="0.25">
      <c r="I44" s="20"/>
      <c r="J44" s="20"/>
      <c r="K44" s="20"/>
      <c r="L44" s="20"/>
    </row>
    <row r="45" spans="9:12" ht="19.5" customHeight="1" x14ac:dyDescent="0.25">
      <c r="I45" s="20"/>
      <c r="J45" s="20"/>
      <c r="K45" s="20"/>
      <c r="L45" s="20"/>
    </row>
    <row r="46" spans="9:12" ht="19.5" customHeight="1" x14ac:dyDescent="0.25">
      <c r="I46" s="20"/>
      <c r="J46" s="20"/>
      <c r="K46" s="20"/>
      <c r="L46" s="20"/>
    </row>
    <row r="47" spans="9:12" ht="19.5" customHeight="1" x14ac:dyDescent="0.25">
      <c r="I47" s="20"/>
      <c r="J47" s="20"/>
      <c r="K47" s="20"/>
      <c r="L47" s="20"/>
    </row>
    <row r="48" spans="9:12" ht="19.5" customHeight="1" x14ac:dyDescent="0.25">
      <c r="I48" s="20"/>
      <c r="J48" s="20"/>
      <c r="K48" s="20"/>
      <c r="L48" s="20"/>
    </row>
    <row r="49" spans="9:12" ht="19.5" customHeight="1" x14ac:dyDescent="0.25">
      <c r="I49" s="20"/>
      <c r="J49" s="20"/>
      <c r="K49" s="20"/>
      <c r="L49" s="20"/>
    </row>
    <row r="50" spans="9:12" ht="19.5" customHeight="1" x14ac:dyDescent="0.25">
      <c r="I50" s="20"/>
      <c r="J50" s="20"/>
      <c r="K50" s="20"/>
      <c r="L50" s="20"/>
    </row>
    <row r="51" spans="9:12" ht="19.5" customHeight="1" x14ac:dyDescent="0.25">
      <c r="I51" s="20"/>
      <c r="J51" s="20"/>
      <c r="K51" s="20"/>
      <c r="L51" s="20"/>
    </row>
    <row r="52" spans="9:12" ht="19.5" customHeight="1" x14ac:dyDescent="0.25">
      <c r="I52" s="20"/>
      <c r="J52" s="20"/>
      <c r="K52" s="20"/>
      <c r="L52" s="20"/>
    </row>
    <row r="53" spans="9:12" ht="19.5" customHeight="1" x14ac:dyDescent="0.25">
      <c r="I53" s="20"/>
      <c r="J53" s="20"/>
      <c r="K53" s="20"/>
      <c r="L53" s="20"/>
    </row>
    <row r="54" spans="9:12" ht="19.5" customHeight="1" x14ac:dyDescent="0.25">
      <c r="I54" s="20"/>
      <c r="J54" s="20"/>
      <c r="K54" s="20"/>
      <c r="L54" s="20"/>
    </row>
    <row r="55" spans="9:12" ht="19.5" customHeight="1" x14ac:dyDescent="0.25">
      <c r="I55" s="20"/>
      <c r="J55" s="20"/>
      <c r="K55" s="20"/>
      <c r="L55" s="20"/>
    </row>
    <row r="56" spans="9:12" ht="19.5" customHeight="1" x14ac:dyDescent="0.25">
      <c r="I56" s="20"/>
      <c r="J56" s="20"/>
      <c r="K56" s="20"/>
      <c r="L56" s="20"/>
    </row>
    <row r="57" spans="9:12" ht="19.5" customHeight="1" x14ac:dyDescent="0.25">
      <c r="I57" s="20"/>
      <c r="J57" s="20"/>
      <c r="K57" s="20"/>
      <c r="L57" s="20"/>
    </row>
    <row r="58" spans="9:12" ht="19.5" customHeight="1" x14ac:dyDescent="0.25">
      <c r="I58" s="20"/>
      <c r="J58" s="20"/>
      <c r="K58" s="20"/>
      <c r="L58" s="20"/>
    </row>
    <row r="59" spans="9:12" ht="19.5" customHeight="1" x14ac:dyDescent="0.25">
      <c r="I59" s="20"/>
      <c r="J59" s="20"/>
      <c r="K59" s="20"/>
      <c r="L59" s="20"/>
    </row>
    <row r="60" spans="9:12" ht="19.5" customHeight="1" x14ac:dyDescent="0.25">
      <c r="I60" s="20"/>
      <c r="J60" s="20"/>
      <c r="K60" s="20"/>
      <c r="L60" s="20"/>
    </row>
    <row r="61" spans="9:12" ht="19.5" customHeight="1" x14ac:dyDescent="0.25">
      <c r="I61" s="20"/>
      <c r="J61" s="20"/>
      <c r="K61" s="20"/>
      <c r="L61" s="20"/>
    </row>
    <row r="62" spans="9:12" ht="19.5" customHeight="1" x14ac:dyDescent="0.25">
      <c r="I62" s="20"/>
      <c r="J62" s="20"/>
      <c r="K62" s="20"/>
      <c r="L62" s="20"/>
    </row>
    <row r="63" spans="9:12" ht="19.5" customHeight="1" x14ac:dyDescent="0.25">
      <c r="I63" s="20"/>
      <c r="J63" s="20"/>
      <c r="K63" s="20"/>
      <c r="L63" s="20"/>
    </row>
    <row r="64" spans="9:12" ht="19.5" customHeight="1" x14ac:dyDescent="0.25">
      <c r="I64" s="20"/>
      <c r="J64" s="20"/>
      <c r="K64" s="20"/>
      <c r="L64" s="20"/>
    </row>
    <row r="65" spans="9:12" ht="19.5" customHeight="1" x14ac:dyDescent="0.25">
      <c r="I65" s="20"/>
      <c r="J65" s="20"/>
      <c r="K65" s="20"/>
      <c r="L65" s="20"/>
    </row>
    <row r="66" spans="9:12" ht="19.5" customHeight="1" x14ac:dyDescent="0.25">
      <c r="I66" s="20"/>
      <c r="J66" s="20"/>
      <c r="K66" s="20"/>
      <c r="L66" s="20"/>
    </row>
    <row r="67" spans="9:12" ht="19.5" customHeight="1" x14ac:dyDescent="0.25">
      <c r="I67" s="20"/>
      <c r="J67" s="20"/>
      <c r="K67" s="20"/>
      <c r="L67" s="20"/>
    </row>
    <row r="68" spans="9:12" ht="19.5" customHeight="1" x14ac:dyDescent="0.25">
      <c r="I68" s="20"/>
      <c r="J68" s="20"/>
      <c r="K68" s="20"/>
      <c r="L68" s="20"/>
    </row>
    <row r="69" spans="9:12" ht="19.5" customHeight="1" x14ac:dyDescent="0.25">
      <c r="I69" s="20"/>
      <c r="J69" s="20"/>
      <c r="K69" s="20"/>
      <c r="L69" s="20"/>
    </row>
    <row r="70" spans="9:12" ht="19.5" customHeight="1" x14ac:dyDescent="0.25">
      <c r="I70" s="20"/>
      <c r="J70" s="20"/>
      <c r="K70" s="20"/>
      <c r="L70" s="20"/>
    </row>
    <row r="71" spans="9:12" ht="19.5" customHeight="1" x14ac:dyDescent="0.25">
      <c r="I71" s="20"/>
      <c r="J71" s="20"/>
      <c r="K71" s="20"/>
      <c r="L71" s="20"/>
    </row>
    <row r="72" spans="9:12" ht="19.5" customHeight="1" x14ac:dyDescent="0.25">
      <c r="I72" s="20"/>
      <c r="J72" s="20"/>
      <c r="K72" s="20"/>
      <c r="L72" s="20"/>
    </row>
    <row r="73" spans="9:12" ht="19.5" customHeight="1" x14ac:dyDescent="0.25">
      <c r="I73" s="20"/>
      <c r="J73" s="20"/>
      <c r="K73" s="20"/>
      <c r="L73" s="20"/>
    </row>
    <row r="74" spans="9:12" ht="19.5" customHeight="1" x14ac:dyDescent="0.25">
      <c r="I74" s="20"/>
      <c r="J74" s="20"/>
      <c r="K74" s="20"/>
      <c r="L74" s="20"/>
    </row>
    <row r="75" spans="9:12" ht="19.5" customHeight="1" x14ac:dyDescent="0.25">
      <c r="I75" s="20"/>
      <c r="J75" s="20"/>
      <c r="K75" s="20"/>
      <c r="L75" s="20"/>
    </row>
    <row r="76" spans="9:12" ht="19.5" customHeight="1" x14ac:dyDescent="0.25">
      <c r="I76" s="20"/>
      <c r="J76" s="20"/>
      <c r="K76" s="20"/>
      <c r="L76" s="20"/>
    </row>
    <row r="77" spans="9:12" ht="19.5" customHeight="1" x14ac:dyDescent="0.25">
      <c r="I77" s="20"/>
      <c r="J77" s="20"/>
      <c r="K77" s="20"/>
      <c r="L77" s="20"/>
    </row>
    <row r="78" spans="9:12" ht="19.5" customHeight="1" x14ac:dyDescent="0.25">
      <c r="I78" s="20"/>
      <c r="J78" s="20"/>
      <c r="K78" s="20"/>
      <c r="L78" s="20"/>
    </row>
    <row r="79" spans="9:12" ht="19.5" customHeight="1" x14ac:dyDescent="0.25">
      <c r="I79" s="20"/>
      <c r="J79" s="20"/>
      <c r="K79" s="20"/>
      <c r="L79" s="20"/>
    </row>
    <row r="80" spans="9:12" ht="19.5" customHeight="1" x14ac:dyDescent="0.25">
      <c r="I80" s="20"/>
      <c r="J80" s="20"/>
      <c r="K80" s="20"/>
      <c r="L80" s="20"/>
    </row>
    <row r="81" spans="9:12" ht="19.5" customHeight="1" x14ac:dyDescent="0.25">
      <c r="I81" s="20"/>
      <c r="J81" s="20"/>
      <c r="K81" s="20"/>
      <c r="L81" s="20"/>
    </row>
    <row r="82" spans="9:12" ht="19.5" customHeight="1" x14ac:dyDescent="0.25">
      <c r="I82" s="20"/>
      <c r="J82" s="20"/>
      <c r="K82" s="20"/>
      <c r="L82" s="20"/>
    </row>
    <row r="83" spans="9:12" ht="19.5" customHeight="1" x14ac:dyDescent="0.25">
      <c r="I83" s="20"/>
      <c r="J83" s="20"/>
      <c r="K83" s="20"/>
      <c r="L83" s="20"/>
    </row>
    <row r="84" spans="9:12" ht="19.5" customHeight="1" x14ac:dyDescent="0.25">
      <c r="I84" s="20"/>
      <c r="J84" s="20"/>
      <c r="K84" s="20"/>
      <c r="L84" s="20"/>
    </row>
    <row r="85" spans="9:12" ht="19.5" customHeight="1" x14ac:dyDescent="0.25">
      <c r="I85" s="20"/>
      <c r="J85" s="20"/>
      <c r="K85" s="20"/>
      <c r="L85" s="20"/>
    </row>
    <row r="86" spans="9:12" ht="19.5" customHeight="1" x14ac:dyDescent="0.25">
      <c r="I86" s="20"/>
      <c r="J86" s="20"/>
      <c r="K86" s="20"/>
      <c r="L86" s="20"/>
    </row>
    <row r="87" spans="9:12" ht="19.5" customHeight="1" x14ac:dyDescent="0.25">
      <c r="I87" s="20"/>
      <c r="J87" s="20"/>
      <c r="K87" s="20"/>
      <c r="L87" s="20"/>
    </row>
    <row r="88" spans="9:12" ht="19.5" customHeight="1" x14ac:dyDescent="0.25">
      <c r="I88" s="20"/>
      <c r="J88" s="20"/>
      <c r="K88" s="20"/>
      <c r="L88" s="20"/>
    </row>
    <row r="89" spans="9:12" ht="19.5" customHeight="1" x14ac:dyDescent="0.25">
      <c r="I89" s="20"/>
      <c r="J89" s="20"/>
      <c r="K89" s="20"/>
      <c r="L89" s="20"/>
    </row>
    <row r="90" spans="9:12" ht="19.5" customHeight="1" x14ac:dyDescent="0.25">
      <c r="I90" s="20"/>
      <c r="J90" s="20"/>
      <c r="K90" s="20"/>
      <c r="L90" s="20"/>
    </row>
    <row r="91" spans="9:12" ht="19.5" customHeight="1" x14ac:dyDescent="0.25">
      <c r="I91" s="20"/>
      <c r="J91" s="20"/>
      <c r="K91" s="20"/>
      <c r="L91" s="20"/>
    </row>
    <row r="92" spans="9:12" ht="19.5" customHeight="1" x14ac:dyDescent="0.25">
      <c r="I92" s="20"/>
      <c r="J92" s="20"/>
      <c r="K92" s="20"/>
      <c r="L92" s="20"/>
    </row>
    <row r="93" spans="9:12" ht="19.5" customHeight="1" x14ac:dyDescent="0.25">
      <c r="I93" s="20"/>
      <c r="J93" s="20"/>
      <c r="K93" s="20"/>
      <c r="L93" s="20"/>
    </row>
    <row r="94" spans="9:12" ht="19.5" customHeight="1" x14ac:dyDescent="0.25">
      <c r="I94" s="20"/>
      <c r="J94" s="20"/>
      <c r="K94" s="20"/>
      <c r="L94" s="20"/>
    </row>
    <row r="95" spans="9:12" ht="19.5" customHeight="1" x14ac:dyDescent="0.25">
      <c r="I95" s="20"/>
      <c r="J95" s="20"/>
      <c r="K95" s="20"/>
      <c r="L95" s="20"/>
    </row>
    <row r="96" spans="9:12" ht="19.5" customHeight="1" x14ac:dyDescent="0.25">
      <c r="I96" s="20"/>
      <c r="J96" s="20"/>
      <c r="K96" s="20"/>
      <c r="L96" s="20"/>
    </row>
    <row r="97" spans="9:12" ht="19.5" customHeight="1" x14ac:dyDescent="0.25">
      <c r="I97" s="20"/>
      <c r="J97" s="20"/>
      <c r="K97" s="20"/>
      <c r="L97" s="20"/>
    </row>
    <row r="98" spans="9:12" ht="19.5" customHeight="1" x14ac:dyDescent="0.25">
      <c r="I98" s="20"/>
      <c r="J98" s="20"/>
      <c r="K98" s="20"/>
      <c r="L98" s="20"/>
    </row>
    <row r="99" spans="9:12" ht="19.5" customHeight="1" x14ac:dyDescent="0.25">
      <c r="I99" s="20"/>
      <c r="J99" s="20"/>
      <c r="K99" s="20"/>
      <c r="L99" s="20"/>
    </row>
    <row r="100" spans="9:12" ht="19.5" customHeight="1" x14ac:dyDescent="0.25">
      <c r="I100" s="20"/>
      <c r="J100" s="20"/>
      <c r="K100" s="20"/>
      <c r="L100" s="20"/>
    </row>
    <row r="101" spans="9:12" ht="19.5" customHeight="1" x14ac:dyDescent="0.25">
      <c r="I101" s="20"/>
      <c r="J101" s="20"/>
      <c r="K101" s="20"/>
      <c r="L101" s="20"/>
    </row>
    <row r="102" spans="9:12" ht="19.5" customHeight="1" x14ac:dyDescent="0.25">
      <c r="I102" s="20"/>
      <c r="J102" s="20"/>
      <c r="K102" s="20"/>
      <c r="L102" s="20"/>
    </row>
    <row r="103" spans="9:12" ht="19.5" customHeight="1" x14ac:dyDescent="0.25">
      <c r="I103" s="20"/>
      <c r="J103" s="20"/>
      <c r="K103" s="20"/>
      <c r="L103" s="20"/>
    </row>
    <row r="104" spans="9:12" ht="19.5" customHeight="1" x14ac:dyDescent="0.25">
      <c r="I104" s="20"/>
      <c r="J104" s="20"/>
      <c r="K104" s="20"/>
      <c r="L104" s="20"/>
    </row>
    <row r="105" spans="9:12" ht="19.5" customHeight="1" x14ac:dyDescent="0.25">
      <c r="I105" s="20"/>
      <c r="J105" s="20"/>
      <c r="K105" s="20"/>
      <c r="L105" s="20"/>
    </row>
    <row r="106" spans="9:12" ht="19.5" customHeight="1" x14ac:dyDescent="0.25">
      <c r="I106" s="20"/>
      <c r="J106" s="20"/>
      <c r="K106" s="20"/>
      <c r="L106" s="20"/>
    </row>
    <row r="107" spans="9:12" ht="19.5" customHeight="1" x14ac:dyDescent="0.25">
      <c r="I107" s="20"/>
      <c r="J107" s="20"/>
      <c r="K107" s="20"/>
      <c r="L107" s="20"/>
    </row>
    <row r="108" spans="9:12" ht="19.5" customHeight="1" x14ac:dyDescent="0.25">
      <c r="I108" s="20"/>
      <c r="J108" s="20"/>
      <c r="K108" s="20"/>
      <c r="L108" s="20"/>
    </row>
    <row r="109" spans="9:12" ht="19.5" customHeight="1" x14ac:dyDescent="0.25">
      <c r="I109" s="20"/>
      <c r="J109" s="20"/>
      <c r="K109" s="20"/>
      <c r="L109" s="20"/>
    </row>
    <row r="110" spans="9:12" ht="19.5" customHeight="1" x14ac:dyDescent="0.25">
      <c r="I110" s="20"/>
      <c r="J110" s="20"/>
      <c r="K110" s="20"/>
      <c r="L110" s="20"/>
    </row>
    <row r="111" spans="9:12" ht="19.5" customHeight="1" x14ac:dyDescent="0.25">
      <c r="I111" s="20"/>
      <c r="J111" s="20"/>
      <c r="K111" s="20"/>
      <c r="L111" s="20"/>
    </row>
    <row r="112" spans="9:12" ht="19.5" customHeight="1" x14ac:dyDescent="0.25">
      <c r="I112" s="20"/>
      <c r="J112" s="20"/>
      <c r="K112" s="20"/>
      <c r="L112" s="20"/>
    </row>
    <row r="113" spans="9:12" ht="19.5" customHeight="1" x14ac:dyDescent="0.25">
      <c r="I113" s="20"/>
      <c r="J113" s="20"/>
      <c r="K113" s="20"/>
      <c r="L113" s="20"/>
    </row>
    <row r="114" spans="9:12" ht="19.5" customHeight="1" x14ac:dyDescent="0.25">
      <c r="I114" s="20"/>
      <c r="J114" s="20"/>
      <c r="K114" s="20"/>
      <c r="L114" s="20"/>
    </row>
    <row r="115" spans="9:12" ht="19.5" customHeight="1" x14ac:dyDescent="0.25">
      <c r="I115" s="20"/>
      <c r="J115" s="20"/>
      <c r="K115" s="20"/>
      <c r="L115" s="20"/>
    </row>
    <row r="116" spans="9:12" ht="19.5" customHeight="1" x14ac:dyDescent="0.25">
      <c r="I116" s="20"/>
      <c r="J116" s="20"/>
      <c r="K116" s="20"/>
      <c r="L116" s="20"/>
    </row>
    <row r="117" spans="9:12" ht="19.5" customHeight="1" x14ac:dyDescent="0.25">
      <c r="I117" s="20"/>
      <c r="J117" s="20"/>
      <c r="K117" s="20"/>
      <c r="L117" s="20"/>
    </row>
    <row r="118" spans="9:12" ht="19.5" customHeight="1" x14ac:dyDescent="0.25">
      <c r="I118" s="20"/>
      <c r="J118" s="20"/>
      <c r="K118" s="20"/>
      <c r="L118" s="20"/>
    </row>
    <row r="119" spans="9:12" ht="19.5" customHeight="1" x14ac:dyDescent="0.25">
      <c r="I119" s="20"/>
      <c r="J119" s="20"/>
      <c r="K119" s="20"/>
      <c r="L119" s="20"/>
    </row>
    <row r="120" spans="9:12" ht="19.5" customHeight="1" x14ac:dyDescent="0.25">
      <c r="I120" s="20"/>
      <c r="J120" s="20"/>
      <c r="K120" s="20"/>
      <c r="L120" s="20"/>
    </row>
    <row r="121" spans="9:12" ht="19.5" customHeight="1" x14ac:dyDescent="0.25">
      <c r="I121" s="20"/>
      <c r="J121" s="20"/>
      <c r="K121" s="20"/>
      <c r="L121" s="20"/>
    </row>
    <row r="122" spans="9:12" ht="19.5" customHeight="1" x14ac:dyDescent="0.25">
      <c r="I122" s="20"/>
      <c r="J122" s="20"/>
      <c r="K122" s="20"/>
      <c r="L122" s="20"/>
    </row>
    <row r="123" spans="9:12" ht="19.5" customHeight="1" x14ac:dyDescent="0.25">
      <c r="I123" s="20"/>
      <c r="J123" s="20"/>
      <c r="K123" s="20"/>
      <c r="L123" s="20"/>
    </row>
    <row r="124" spans="9:12" ht="19.5" customHeight="1" x14ac:dyDescent="0.25">
      <c r="I124" s="20"/>
      <c r="J124" s="20"/>
      <c r="K124" s="20"/>
      <c r="L124" s="20"/>
    </row>
    <row r="125" spans="9:12" ht="19.5" customHeight="1" x14ac:dyDescent="0.25">
      <c r="I125" s="20"/>
      <c r="J125" s="20"/>
      <c r="K125" s="20"/>
      <c r="L125" s="20"/>
    </row>
    <row r="126" spans="9:12" ht="19.5" customHeight="1" x14ac:dyDescent="0.25">
      <c r="I126" s="20"/>
      <c r="J126" s="20"/>
      <c r="K126" s="20"/>
      <c r="L126" s="20"/>
    </row>
    <row r="127" spans="9:12" ht="19.5" customHeight="1" x14ac:dyDescent="0.25">
      <c r="I127" s="20"/>
      <c r="J127" s="20"/>
      <c r="K127" s="20"/>
      <c r="L127" s="20"/>
    </row>
    <row r="128" spans="9:12" ht="19.5" customHeight="1" x14ac:dyDescent="0.25">
      <c r="I128" s="20"/>
      <c r="J128" s="20"/>
      <c r="K128" s="20"/>
      <c r="L128" s="20"/>
    </row>
    <row r="129" spans="9:12" ht="19.5" customHeight="1" x14ac:dyDescent="0.25">
      <c r="I129" s="20"/>
      <c r="J129" s="20"/>
      <c r="K129" s="20"/>
      <c r="L129" s="20"/>
    </row>
    <row r="130" spans="9:12" ht="19.5" customHeight="1" x14ac:dyDescent="0.25">
      <c r="I130" s="20"/>
      <c r="J130" s="20"/>
      <c r="K130" s="20"/>
      <c r="L130" s="20"/>
    </row>
    <row r="131" spans="9:12" ht="19.5" customHeight="1" x14ac:dyDescent="0.25">
      <c r="I131" s="20"/>
      <c r="J131" s="20"/>
      <c r="K131" s="20"/>
      <c r="L131" s="20"/>
    </row>
    <row r="132" spans="9:12" ht="19.5" customHeight="1" x14ac:dyDescent="0.25">
      <c r="I132" s="20"/>
      <c r="J132" s="20"/>
      <c r="K132" s="20"/>
      <c r="L132" s="20"/>
    </row>
    <row r="133" spans="9:12" ht="19.5" customHeight="1" x14ac:dyDescent="0.25">
      <c r="I133" s="20"/>
      <c r="J133" s="20"/>
      <c r="K133" s="20"/>
      <c r="L133" s="20"/>
    </row>
    <row r="134" spans="9:12" ht="19.5" customHeight="1" x14ac:dyDescent="0.25">
      <c r="I134" s="20"/>
      <c r="J134" s="20"/>
      <c r="K134" s="20"/>
      <c r="L134" s="20"/>
    </row>
    <row r="135" spans="9:12" ht="19.5" customHeight="1" x14ac:dyDescent="0.25">
      <c r="I135" s="20"/>
      <c r="J135" s="20"/>
      <c r="K135" s="20"/>
      <c r="L135" s="20"/>
    </row>
    <row r="136" spans="9:12" ht="19.5" customHeight="1" x14ac:dyDescent="0.25">
      <c r="I136" s="20"/>
      <c r="J136" s="20"/>
      <c r="K136" s="20"/>
      <c r="L136" s="20"/>
    </row>
    <row r="137" spans="9:12" ht="19.5" customHeight="1" x14ac:dyDescent="0.25">
      <c r="I137" s="20"/>
      <c r="J137" s="20"/>
      <c r="K137" s="20"/>
      <c r="L137" s="20"/>
    </row>
    <row r="138" spans="9:12" ht="19.5" customHeight="1" x14ac:dyDescent="0.25">
      <c r="I138" s="20"/>
      <c r="J138" s="20"/>
      <c r="K138" s="20"/>
      <c r="L138" s="20"/>
    </row>
    <row r="139" spans="9:12" ht="19.5" customHeight="1" x14ac:dyDescent="0.25">
      <c r="I139" s="20"/>
      <c r="J139" s="20"/>
      <c r="K139" s="20"/>
      <c r="L139" s="20"/>
    </row>
    <row r="140" spans="9:12" ht="19.5" customHeight="1" x14ac:dyDescent="0.25">
      <c r="I140" s="20"/>
      <c r="J140" s="20"/>
      <c r="K140" s="20"/>
      <c r="L140" s="20"/>
    </row>
    <row r="141" spans="9:12" ht="19.5" customHeight="1" x14ac:dyDescent="0.25">
      <c r="I141" s="20"/>
      <c r="J141" s="20"/>
      <c r="K141" s="20"/>
      <c r="L141" s="20"/>
    </row>
    <row r="142" spans="9:12" ht="19.5" customHeight="1" x14ac:dyDescent="0.25">
      <c r="I142" s="20"/>
      <c r="J142" s="20"/>
      <c r="K142" s="20"/>
      <c r="L142" s="20"/>
    </row>
    <row r="143" spans="9:12" ht="19.5" customHeight="1" x14ac:dyDescent="0.25">
      <c r="I143" s="20"/>
      <c r="J143" s="20"/>
      <c r="K143" s="20"/>
      <c r="L143" s="20"/>
    </row>
    <row r="144" spans="9:12" ht="19.5" customHeight="1" x14ac:dyDescent="0.25">
      <c r="I144" s="20"/>
      <c r="J144" s="20"/>
      <c r="K144" s="20"/>
      <c r="L144" s="20"/>
    </row>
    <row r="145" spans="9:12" ht="19.5" customHeight="1" x14ac:dyDescent="0.25">
      <c r="I145" s="20"/>
      <c r="J145" s="20"/>
      <c r="K145" s="20"/>
      <c r="L145" s="20"/>
    </row>
    <row r="146" spans="9:12" ht="19.5" customHeight="1" x14ac:dyDescent="0.25">
      <c r="I146" s="20"/>
      <c r="J146" s="20"/>
      <c r="K146" s="20"/>
      <c r="L146" s="20"/>
    </row>
    <row r="147" spans="9:12" ht="19.5" customHeight="1" x14ac:dyDescent="0.25">
      <c r="I147" s="20"/>
      <c r="J147" s="20"/>
      <c r="K147" s="20"/>
      <c r="L147" s="20"/>
    </row>
    <row r="148" spans="9:12" ht="19.5" customHeight="1" x14ac:dyDescent="0.25">
      <c r="I148" s="20"/>
      <c r="J148" s="20"/>
      <c r="K148" s="20"/>
      <c r="L148" s="20"/>
    </row>
    <row r="149" spans="9:12" ht="19.5" customHeight="1" x14ac:dyDescent="0.25">
      <c r="I149" s="20"/>
      <c r="J149" s="20"/>
      <c r="K149" s="20"/>
      <c r="L149" s="20"/>
    </row>
    <row r="150" spans="9:12" ht="19.5" customHeight="1" x14ac:dyDescent="0.25">
      <c r="I150" s="20"/>
      <c r="J150" s="20"/>
      <c r="K150" s="20"/>
      <c r="L150" s="20"/>
    </row>
    <row r="151" spans="9:12" ht="19.5" customHeight="1" x14ac:dyDescent="0.25">
      <c r="I151" s="20"/>
      <c r="J151" s="20"/>
      <c r="K151" s="20"/>
      <c r="L151" s="20"/>
    </row>
    <row r="152" spans="9:12" ht="19.5" customHeight="1" x14ac:dyDescent="0.25">
      <c r="I152" s="20"/>
      <c r="J152" s="20"/>
      <c r="K152" s="20"/>
      <c r="L152" s="20"/>
    </row>
    <row r="153" spans="9:12" ht="19.5" customHeight="1" x14ac:dyDescent="0.25">
      <c r="I153" s="20"/>
      <c r="J153" s="20"/>
      <c r="K153" s="20"/>
      <c r="L153" s="20"/>
    </row>
    <row r="154" spans="9:12" ht="19.5" customHeight="1" x14ac:dyDescent="0.25">
      <c r="I154" s="20"/>
      <c r="J154" s="20"/>
      <c r="K154" s="20"/>
      <c r="L154" s="20"/>
    </row>
    <row r="155" spans="9:12" ht="19.5" customHeight="1" x14ac:dyDescent="0.25">
      <c r="I155" s="20"/>
      <c r="J155" s="20"/>
      <c r="K155" s="20"/>
      <c r="L155" s="20"/>
    </row>
    <row r="156" spans="9:12" ht="19.5" customHeight="1" x14ac:dyDescent="0.25">
      <c r="I156" s="20"/>
      <c r="J156" s="20"/>
      <c r="K156" s="20"/>
      <c r="L156" s="20"/>
    </row>
    <row r="157" spans="9:12" ht="19.5" customHeight="1" x14ac:dyDescent="0.25">
      <c r="I157" s="20"/>
      <c r="J157" s="20"/>
      <c r="K157" s="20"/>
      <c r="L157" s="20"/>
    </row>
    <row r="158" spans="9:12" ht="19.5" customHeight="1" x14ac:dyDescent="0.25">
      <c r="I158" s="20"/>
      <c r="J158" s="20"/>
      <c r="K158" s="20"/>
      <c r="L158" s="20"/>
    </row>
    <row r="159" spans="9:12" ht="19.5" customHeight="1" x14ac:dyDescent="0.25">
      <c r="I159" s="20"/>
      <c r="J159" s="20"/>
      <c r="K159" s="20"/>
      <c r="L159" s="20"/>
    </row>
    <row r="160" spans="9:12" ht="19.5" customHeight="1" x14ac:dyDescent="0.25">
      <c r="I160" s="20"/>
      <c r="J160" s="20"/>
      <c r="K160" s="20"/>
      <c r="L160" s="20"/>
    </row>
    <row r="161" spans="9:12" ht="19.5" customHeight="1" x14ac:dyDescent="0.25">
      <c r="I161" s="20"/>
      <c r="J161" s="20"/>
      <c r="K161" s="20"/>
      <c r="L161" s="20"/>
    </row>
    <row r="162" spans="9:12" ht="19.5" customHeight="1" x14ac:dyDescent="0.25">
      <c r="I162" s="20"/>
      <c r="J162" s="20"/>
      <c r="K162" s="20"/>
      <c r="L162" s="20"/>
    </row>
    <row r="163" spans="9:12" ht="19.5" customHeight="1" x14ac:dyDescent="0.25">
      <c r="I163" s="20"/>
      <c r="J163" s="20"/>
      <c r="K163" s="20"/>
      <c r="L163" s="20"/>
    </row>
    <row r="164" spans="9:12" ht="19.5" customHeight="1" x14ac:dyDescent="0.25">
      <c r="I164" s="20"/>
      <c r="J164" s="20"/>
      <c r="K164" s="20"/>
      <c r="L164" s="20"/>
    </row>
    <row r="165" spans="9:12" ht="19.5" customHeight="1" x14ac:dyDescent="0.25">
      <c r="I165" s="20"/>
      <c r="J165" s="20"/>
      <c r="K165" s="20"/>
      <c r="L165" s="20"/>
    </row>
    <row r="166" spans="9:12" ht="19.5" customHeight="1" x14ac:dyDescent="0.25">
      <c r="I166" s="20"/>
      <c r="J166" s="20"/>
      <c r="K166" s="20"/>
      <c r="L166" s="20"/>
    </row>
    <row r="167" spans="9:12" ht="19.5" customHeight="1" x14ac:dyDescent="0.25">
      <c r="I167" s="20"/>
      <c r="J167" s="20"/>
      <c r="K167" s="20"/>
      <c r="L167" s="20"/>
    </row>
    <row r="168" spans="9:12" ht="19.5" customHeight="1" x14ac:dyDescent="0.25">
      <c r="I168" s="20"/>
      <c r="J168" s="20"/>
      <c r="K168" s="20"/>
      <c r="L168" s="20"/>
    </row>
    <row r="169" spans="9:12" ht="19.5" customHeight="1" x14ac:dyDescent="0.25">
      <c r="I169" s="20"/>
      <c r="J169" s="20"/>
      <c r="K169" s="20"/>
      <c r="L169" s="20"/>
    </row>
    <row r="170" spans="9:12" ht="19.5" customHeight="1" x14ac:dyDescent="0.25">
      <c r="I170" s="20"/>
      <c r="J170" s="20"/>
      <c r="K170" s="20"/>
      <c r="L170" s="20"/>
    </row>
    <row r="171" spans="9:12" ht="19.5" customHeight="1" x14ac:dyDescent="0.25">
      <c r="I171" s="20"/>
      <c r="J171" s="20"/>
      <c r="K171" s="20"/>
      <c r="L171" s="20"/>
    </row>
    <row r="172" spans="9:12" ht="19.5" customHeight="1" x14ac:dyDescent="0.25">
      <c r="I172" s="20"/>
      <c r="J172" s="20"/>
      <c r="K172" s="20"/>
      <c r="L172" s="20"/>
    </row>
    <row r="173" spans="9:12" ht="19.5" customHeight="1" x14ac:dyDescent="0.25">
      <c r="I173" s="20"/>
      <c r="J173" s="20"/>
      <c r="K173" s="20"/>
      <c r="L173" s="20"/>
    </row>
    <row r="174" spans="9:12" ht="19.5" customHeight="1" x14ac:dyDescent="0.25">
      <c r="I174" s="20"/>
      <c r="J174" s="20"/>
      <c r="K174" s="20"/>
      <c r="L174" s="20"/>
    </row>
    <row r="175" spans="9:12" ht="19.5" customHeight="1" x14ac:dyDescent="0.25">
      <c r="I175" s="20"/>
      <c r="J175" s="20"/>
      <c r="K175" s="20"/>
      <c r="L175" s="20"/>
    </row>
    <row r="176" spans="9:12" ht="19.5" customHeight="1" x14ac:dyDescent="0.25">
      <c r="I176" s="20"/>
      <c r="J176" s="20"/>
      <c r="K176" s="20"/>
      <c r="L176" s="20"/>
    </row>
    <row r="177" spans="9:12" ht="19.5" customHeight="1" x14ac:dyDescent="0.25">
      <c r="I177" s="20"/>
      <c r="J177" s="20"/>
      <c r="K177" s="20"/>
      <c r="L177" s="20"/>
    </row>
    <row r="178" spans="9:12" ht="19.5" customHeight="1" x14ac:dyDescent="0.25">
      <c r="I178" s="20"/>
      <c r="J178" s="20"/>
      <c r="K178" s="20"/>
      <c r="L178" s="20"/>
    </row>
    <row r="179" spans="9:12" ht="19.5" customHeight="1" x14ac:dyDescent="0.25">
      <c r="I179" s="20"/>
      <c r="J179" s="20"/>
      <c r="K179" s="20"/>
      <c r="L179" s="20"/>
    </row>
    <row r="180" spans="9:12" ht="19.5" customHeight="1" x14ac:dyDescent="0.25">
      <c r="I180" s="20"/>
      <c r="J180" s="20"/>
      <c r="K180" s="20"/>
      <c r="L180" s="20"/>
    </row>
    <row r="181" spans="9:12" ht="19.5" customHeight="1" x14ac:dyDescent="0.25">
      <c r="I181" s="20"/>
      <c r="J181" s="20"/>
      <c r="K181" s="20"/>
      <c r="L181" s="20"/>
    </row>
    <row r="182" spans="9:12" ht="19.5" customHeight="1" x14ac:dyDescent="0.25">
      <c r="I182" s="20"/>
      <c r="J182" s="20"/>
      <c r="K182" s="20"/>
      <c r="L182" s="20"/>
    </row>
    <row r="183" spans="9:12" ht="19.5" customHeight="1" x14ac:dyDescent="0.25">
      <c r="I183" s="20"/>
      <c r="J183" s="20"/>
      <c r="K183" s="20"/>
      <c r="L183" s="20"/>
    </row>
    <row r="184" spans="9:12" ht="19.5" customHeight="1" x14ac:dyDescent="0.25">
      <c r="I184" s="20"/>
      <c r="J184" s="20"/>
      <c r="K184" s="20"/>
      <c r="L184" s="20"/>
    </row>
    <row r="185" spans="9:12" ht="19.5" customHeight="1" x14ac:dyDescent="0.25">
      <c r="I185" s="20"/>
      <c r="J185" s="20"/>
      <c r="K185" s="20"/>
      <c r="L185" s="20"/>
    </row>
    <row r="186" spans="9:12" ht="19.5" customHeight="1" x14ac:dyDescent="0.25">
      <c r="I186" s="20"/>
      <c r="J186" s="20"/>
      <c r="K186" s="20"/>
      <c r="L186" s="20"/>
    </row>
    <row r="187" spans="9:12" ht="19.5" customHeight="1" x14ac:dyDescent="0.25">
      <c r="I187" s="20"/>
      <c r="J187" s="20"/>
      <c r="K187" s="20"/>
      <c r="L187" s="20"/>
    </row>
    <row r="188" spans="9:12" ht="19.5" customHeight="1" x14ac:dyDescent="0.25">
      <c r="I188" s="20"/>
      <c r="J188" s="20"/>
      <c r="K188" s="20"/>
      <c r="L188" s="20"/>
    </row>
    <row r="189" spans="9:12" ht="19.5" customHeight="1" x14ac:dyDescent="0.25">
      <c r="I189" s="20"/>
      <c r="J189" s="20"/>
      <c r="K189" s="20"/>
      <c r="L189" s="20"/>
    </row>
    <row r="190" spans="9:12" ht="19.5" customHeight="1" x14ac:dyDescent="0.25">
      <c r="I190" s="20"/>
      <c r="J190" s="20"/>
      <c r="K190" s="20"/>
      <c r="L190" s="20"/>
    </row>
    <row r="191" spans="9:12" ht="19.5" customHeight="1" x14ac:dyDescent="0.25">
      <c r="I191" s="20"/>
      <c r="J191" s="20"/>
      <c r="K191" s="20"/>
      <c r="L191" s="20"/>
    </row>
    <row r="192" spans="9:12" ht="19.5" customHeight="1" x14ac:dyDescent="0.25">
      <c r="I192" s="20"/>
      <c r="J192" s="20"/>
      <c r="K192" s="20"/>
      <c r="L192" s="20"/>
    </row>
    <row r="193" spans="9:12" ht="19.5" customHeight="1" x14ac:dyDescent="0.25">
      <c r="I193" s="20"/>
      <c r="J193" s="20"/>
      <c r="K193" s="20"/>
      <c r="L193" s="20"/>
    </row>
    <row r="194" spans="9:12" ht="19.5" customHeight="1" x14ac:dyDescent="0.25">
      <c r="I194" s="20"/>
      <c r="J194" s="20"/>
      <c r="K194" s="20"/>
      <c r="L194" s="20"/>
    </row>
    <row r="195" spans="9:12" ht="19.5" customHeight="1" x14ac:dyDescent="0.25">
      <c r="I195" s="20"/>
      <c r="J195" s="20"/>
      <c r="K195" s="20"/>
      <c r="L195" s="20"/>
    </row>
    <row r="196" spans="9:12" ht="19.5" customHeight="1" x14ac:dyDescent="0.25">
      <c r="I196" s="20"/>
      <c r="J196" s="20"/>
      <c r="K196" s="20"/>
      <c r="L196" s="20"/>
    </row>
    <row r="197" spans="9:12" ht="19.5" customHeight="1" x14ac:dyDescent="0.25">
      <c r="I197" s="20"/>
      <c r="J197" s="20"/>
      <c r="K197" s="20"/>
      <c r="L197" s="20"/>
    </row>
    <row r="198" spans="9:12" ht="19.5" customHeight="1" x14ac:dyDescent="0.25">
      <c r="I198" s="20"/>
      <c r="J198" s="20"/>
      <c r="K198" s="20"/>
      <c r="L198" s="20"/>
    </row>
    <row r="199" spans="9:12" ht="19.5" customHeight="1" x14ac:dyDescent="0.25">
      <c r="I199" s="20"/>
      <c r="J199" s="20"/>
      <c r="K199" s="20"/>
      <c r="L199" s="20"/>
    </row>
    <row r="200" spans="9:12" ht="19.5" customHeight="1" x14ac:dyDescent="0.25">
      <c r="I200" s="20"/>
      <c r="J200" s="20"/>
      <c r="K200" s="20"/>
      <c r="L200" s="20"/>
    </row>
    <row r="201" spans="9:12" ht="19.5" customHeight="1" x14ac:dyDescent="0.25">
      <c r="I201" s="20"/>
      <c r="J201" s="20"/>
      <c r="K201" s="20"/>
      <c r="L201" s="20"/>
    </row>
    <row r="202" spans="9:12" ht="19.5" customHeight="1" x14ac:dyDescent="0.25">
      <c r="I202" s="20"/>
      <c r="J202" s="20"/>
      <c r="K202" s="20"/>
      <c r="L202" s="20"/>
    </row>
    <row r="203" spans="9:12" ht="19.5" customHeight="1" x14ac:dyDescent="0.25">
      <c r="I203" s="20"/>
      <c r="J203" s="20"/>
      <c r="K203" s="20"/>
      <c r="L203" s="20"/>
    </row>
    <row r="204" spans="9:12" ht="19.5" customHeight="1" x14ac:dyDescent="0.25">
      <c r="I204" s="20"/>
      <c r="J204" s="20"/>
      <c r="K204" s="20"/>
      <c r="L204" s="20"/>
    </row>
    <row r="205" spans="9:12" ht="19.5" customHeight="1" x14ac:dyDescent="0.25">
      <c r="I205" s="20"/>
      <c r="J205" s="20"/>
      <c r="K205" s="20"/>
      <c r="L205" s="20"/>
    </row>
    <row r="206" spans="9:12" ht="19.5" customHeight="1" x14ac:dyDescent="0.25">
      <c r="I206" s="20"/>
      <c r="J206" s="20"/>
      <c r="K206" s="20"/>
      <c r="L206" s="20"/>
    </row>
    <row r="207" spans="9:12" ht="19.5" customHeight="1" x14ac:dyDescent="0.25">
      <c r="I207" s="20"/>
      <c r="J207" s="20"/>
      <c r="K207" s="20"/>
      <c r="L207" s="20"/>
    </row>
    <row r="208" spans="9:12" ht="19.5" customHeight="1" x14ac:dyDescent="0.25">
      <c r="I208" s="20"/>
      <c r="J208" s="20"/>
      <c r="K208" s="20"/>
      <c r="L208" s="20"/>
    </row>
    <row r="209" spans="9:12" ht="19.5" customHeight="1" x14ac:dyDescent="0.25">
      <c r="I209" s="20"/>
      <c r="J209" s="20"/>
      <c r="K209" s="20"/>
      <c r="L209" s="20"/>
    </row>
    <row r="210" spans="9:12" ht="19.5" customHeight="1" x14ac:dyDescent="0.25">
      <c r="I210" s="20"/>
      <c r="J210" s="20"/>
      <c r="K210" s="20"/>
      <c r="L210" s="20"/>
    </row>
    <row r="211" spans="9:12" ht="19.5" customHeight="1" x14ac:dyDescent="0.25">
      <c r="I211" s="20"/>
      <c r="J211" s="20"/>
      <c r="K211" s="20"/>
      <c r="L211" s="20"/>
    </row>
    <row r="212" spans="9:12" ht="19.5" customHeight="1" x14ac:dyDescent="0.25">
      <c r="I212" s="20"/>
      <c r="J212" s="20"/>
      <c r="K212" s="20"/>
      <c r="L212" s="20"/>
    </row>
    <row r="213" spans="9:12" ht="19.5" customHeight="1" x14ac:dyDescent="0.25">
      <c r="I213" s="20"/>
      <c r="J213" s="20"/>
      <c r="K213" s="20"/>
      <c r="L213" s="20"/>
    </row>
    <row r="214" spans="9:12" ht="19.5" customHeight="1" x14ac:dyDescent="0.25">
      <c r="I214" s="20"/>
      <c r="J214" s="20"/>
      <c r="K214" s="20"/>
      <c r="L214" s="20"/>
    </row>
    <row r="215" spans="9:12" ht="19.5" customHeight="1" x14ac:dyDescent="0.25">
      <c r="I215" s="20"/>
      <c r="J215" s="20"/>
      <c r="K215" s="20"/>
      <c r="L215" s="20"/>
    </row>
    <row r="216" spans="9:12" ht="19.5" customHeight="1" x14ac:dyDescent="0.25">
      <c r="I216" s="20"/>
      <c r="J216" s="20"/>
      <c r="K216" s="20"/>
      <c r="L216" s="20"/>
    </row>
    <row r="217" spans="9:12" ht="19.5" customHeight="1" x14ac:dyDescent="0.25">
      <c r="I217" s="20"/>
      <c r="J217" s="20"/>
      <c r="K217" s="20"/>
      <c r="L217" s="20"/>
    </row>
    <row r="218" spans="9:12" ht="19.5" customHeight="1" x14ac:dyDescent="0.25">
      <c r="I218" s="20"/>
      <c r="J218" s="20"/>
      <c r="K218" s="20"/>
      <c r="L218" s="20"/>
    </row>
    <row r="219" spans="9:12" ht="19.5" customHeight="1" x14ac:dyDescent="0.25">
      <c r="I219" s="20"/>
      <c r="J219" s="20"/>
      <c r="K219" s="20"/>
      <c r="L219" s="20"/>
    </row>
    <row r="220" spans="9:12" ht="19.5" customHeight="1" x14ac:dyDescent="0.25">
      <c r="I220" s="20"/>
      <c r="J220" s="20"/>
      <c r="K220" s="20"/>
      <c r="L220" s="20"/>
    </row>
    <row r="221" spans="9:12" ht="19.5" customHeight="1" x14ac:dyDescent="0.25">
      <c r="I221" s="20"/>
      <c r="J221" s="20"/>
      <c r="K221" s="20"/>
      <c r="L221" s="20"/>
    </row>
  </sheetData>
  <sheetProtection algorithmName="SHA-512" hashValue="RQIkTxyon7rQaXv3h3RPXIaQIMznue80wSHARyQz+LqeSQXNi6MIicXK/cbOi9vRgdK8xsSAyQyzVukdV27CQA==" saltValue="FHPtFt0aed86bIKaMKuwnA==" spinCount="100000" sheet="1" objects="1" scenarios="1"/>
  <mergeCells count="3">
    <mergeCell ref="A1:B1"/>
    <mergeCell ref="C1:F1"/>
    <mergeCell ref="G1:I1"/>
  </mergeCells>
  <conditionalFormatting sqref="A1:A21">
    <cfRule type="containsText" dxfId="99" priority="1" operator="containsText" text="CHANGE">
      <formula>NOT(ISERROR(SEARCH(("CHANGE"),(A1))))</formula>
    </cfRule>
  </conditionalFormatting>
  <conditionalFormatting sqref="A1:A21">
    <cfRule type="containsText" dxfId="98" priority="2" operator="containsText" text="DELETE">
      <formula>NOT(ISERROR(SEARCH(("DELETE"),(A1))))</formula>
    </cfRule>
  </conditionalFormatting>
  <conditionalFormatting sqref="A1:A21">
    <cfRule type="containsText" dxfId="97" priority="3" operator="containsText" text="ADD">
      <formula>NOT(ISERROR(SEARCH(("ADD"),(A1))))</formula>
    </cfRule>
  </conditionalFormatting>
  <conditionalFormatting sqref="A3:H21">
    <cfRule type="expression" dxfId="96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EMS Equipment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Lists'!$D$2:$D$12</xm:f>
          </x14:formula1>
          <xm:sqref>B3:B21</xm:sqref>
        </x14:dataValidation>
        <x14:dataValidation type="list" allowBlank="1" showErrorMessage="1">
          <x14:formula1>
            <xm:f>'Table Lists'!$AA$2:$AA$4</xm:f>
          </x14:formula1>
          <xm:sqref>H3:H21</xm:sqref>
        </x14:dataValidation>
        <x14:dataValidation type="list" allowBlank="1" showErrorMessage="1">
          <x14:formula1>
            <xm:f>'Table Lists'!$A$2:$A$6</xm:f>
          </x14:formula1>
          <xm:sqref>A3:A21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H5" sqref="A3:H5"/>
    </sheetView>
  </sheetViews>
  <sheetFormatPr defaultColWidth="14.42578125" defaultRowHeight="15" customHeight="1" x14ac:dyDescent="0.25"/>
  <cols>
    <col min="1" max="1" width="9.7109375" customWidth="1"/>
    <col min="2" max="2" width="21.7109375" customWidth="1"/>
    <col min="3" max="3" width="7.5703125" customWidth="1"/>
    <col min="4" max="4" width="8.85546875" customWidth="1"/>
    <col min="5" max="5" width="18.5703125" customWidth="1"/>
    <col min="6" max="6" width="8.85546875" customWidth="1"/>
    <col min="7" max="7" width="5.140625" customWidth="1"/>
    <col min="8" max="8" width="4.28515625" customWidth="1"/>
    <col min="9" max="9" width="5.140625" customWidth="1"/>
    <col min="10" max="10" width="7.5703125" customWidth="1"/>
    <col min="11" max="11" width="8" customWidth="1"/>
    <col min="12" max="13" width="7.5703125" customWidth="1"/>
    <col min="14" max="33" width="8.85546875" customWidth="1"/>
  </cols>
  <sheetData>
    <row r="1" spans="1:13" ht="19.5" customHeight="1" x14ac:dyDescent="0.25">
      <c r="A1" s="160" t="s">
        <v>2</v>
      </c>
      <c r="B1" s="161"/>
      <c r="C1" s="154">
        <f>'Cover Page'!C3:F3</f>
        <v>0</v>
      </c>
      <c r="D1" s="139"/>
      <c r="E1" s="139"/>
      <c r="F1" s="153"/>
      <c r="G1" s="160" t="s">
        <v>53</v>
      </c>
      <c r="H1" s="162"/>
      <c r="I1" s="162"/>
      <c r="J1" s="161"/>
      <c r="K1" s="33">
        <v>2020</v>
      </c>
      <c r="L1" s="33" t="s">
        <v>32</v>
      </c>
      <c r="M1" s="33">
        <v>2022</v>
      </c>
    </row>
    <row r="2" spans="1:13" ht="39" customHeight="1" x14ac:dyDescent="0.25">
      <c r="A2" s="35" t="s">
        <v>33</v>
      </c>
      <c r="B2" s="35" t="s">
        <v>34</v>
      </c>
      <c r="C2" s="36" t="s">
        <v>35</v>
      </c>
      <c r="D2" s="35" t="s">
        <v>36</v>
      </c>
      <c r="E2" s="37" t="s">
        <v>37</v>
      </c>
      <c r="F2" s="38" t="s">
        <v>38</v>
      </c>
      <c r="G2" s="35" t="s">
        <v>39</v>
      </c>
      <c r="H2" s="39" t="s">
        <v>40</v>
      </c>
      <c r="I2" s="43" t="s">
        <v>56</v>
      </c>
      <c r="J2" s="40" t="s">
        <v>42</v>
      </c>
      <c r="K2" s="40" t="s">
        <v>57</v>
      </c>
      <c r="L2" s="44" t="s">
        <v>43</v>
      </c>
      <c r="M2" s="40" t="s">
        <v>45</v>
      </c>
    </row>
    <row r="3" spans="1:13" ht="19.5" customHeight="1" x14ac:dyDescent="0.25">
      <c r="A3" s="88"/>
      <c r="B3" s="88"/>
      <c r="C3" s="88"/>
      <c r="D3" s="88"/>
      <c r="E3" s="88"/>
      <c r="F3" s="88"/>
      <c r="G3" s="88"/>
      <c r="H3" s="88"/>
      <c r="I3" s="30" t="str">
        <f>IF(H3='Table Lists'!$I$2," ", IF(H3="YES", 7, IF(H3="NO", 0)))</f>
        <v xml:space="preserve"> </v>
      </c>
      <c r="J3" s="18" t="str">
        <f>IF(B3='Table Lists'!$B$2," ",IF(B3='Table Lists'!$I$3,'Table Lists'!$J$3,IF(B3='Table Lists'!$I$4,'Table Lists'!$J$4,IF(B3='Table Lists'!$I$5,'Table Lists'!$J$5,IF(B3='Table Lists'!$I$5,'Table Lists'!$J$5, IF(B3='Table Lists'!$I$6, 'Table Lists'!$J$6, IF(B3='Table Lists'!$I$7,'Table Lists'!$J$7,IF(B3='Table Lists'!$I$8,'Table Lists'!$J$8,IF(B3='Table Lists'!$I$9,'Table Lists'!$J$9,IF(B3='Table Lists'!$I$10,'Table Lists'!$J$10,IF(B3='Table Lists'!$I$11,'Table Lists'!$J$11,IF(B3='Table Lists'!$I$12,'Table Lists'!$J$12, IF(B3='Table Lists'!$I$13, 'Table Lists'!$J$13, IF(B3='Table Lists'!$I$14, 'Table Lists'!$J$14))))))))))))))</f>
        <v xml:space="preserve"> </v>
      </c>
      <c r="K3" s="78" t="str">
        <f>IF(B3='Table Lists'!$I$2, " ", 'Light Duty Vehicles'!J3/100)</f>
        <v xml:space="preserve"> </v>
      </c>
      <c r="L3" s="31" t="str">
        <f>IF(B3='Table Lists'!$B$2, " ", IF($M$1-G3&gt;20,15%,0%))</f>
        <v xml:space="preserve"> </v>
      </c>
      <c r="M3" s="18" t="str">
        <f>IF(B3='Table Lists'!$B$2, " ", J3-(J3*L3)+I3)</f>
        <v xml:space="preserve"> </v>
      </c>
    </row>
    <row r="4" spans="1:13" ht="19.5" customHeight="1" x14ac:dyDescent="0.25">
      <c r="A4" s="88"/>
      <c r="B4" s="88"/>
      <c r="C4" s="88"/>
      <c r="D4" s="88"/>
      <c r="E4" s="88"/>
      <c r="F4" s="88"/>
      <c r="G4" s="88"/>
      <c r="H4" s="88"/>
      <c r="I4" s="30" t="str">
        <f>IF(H4='Table Lists'!$I$2," ", IF(H4="YES", 7, IF(H4="NO", 0)))</f>
        <v xml:space="preserve"> </v>
      </c>
      <c r="J4" s="18" t="str">
        <f>IF(B4='Table Lists'!$B$2," ",IF(B4='Table Lists'!$I$3,'Table Lists'!$J$3,IF(B4='Table Lists'!$I$4,'Table Lists'!$J$4,IF(B4='Table Lists'!$I$5,'Table Lists'!$J$5,IF(B4='Table Lists'!$I$5,'Table Lists'!$J$5, IF(B4='Table Lists'!$I$6, 'Table Lists'!$J$6, IF(B4='Table Lists'!$I$7,'Table Lists'!$J$7,IF(B4='Table Lists'!$I$8,'Table Lists'!$J$8,IF(B4='Table Lists'!$I$9,'Table Lists'!$J$9,IF(B4='Table Lists'!$I$10,'Table Lists'!$J$10,IF(B4='Table Lists'!$I$11,'Table Lists'!$J$11,IF(B4='Table Lists'!$I$12,'Table Lists'!$J$12, IF(B4='Table Lists'!$I$13, 'Table Lists'!$J$13, IF(B4='Table Lists'!$I$14, 'Table Lists'!$J$14))))))))))))))</f>
        <v xml:space="preserve"> </v>
      </c>
      <c r="K4" s="78" t="str">
        <f>IF(B4='Table Lists'!$I$2, " ", 'Light Duty Vehicles'!J4/100)</f>
        <v xml:space="preserve"> </v>
      </c>
      <c r="L4" s="31" t="str">
        <f>IF(B4='Table Lists'!$B$2, " ", IF($M$1-G4&gt;20,15%,0%))</f>
        <v xml:space="preserve"> </v>
      </c>
      <c r="M4" s="18" t="str">
        <f>IF(B4='Table Lists'!$B$2, " ", J4-(J4*L4)+I4)</f>
        <v xml:space="preserve"> </v>
      </c>
    </row>
    <row r="5" spans="1:13" ht="19.5" customHeight="1" x14ac:dyDescent="0.25">
      <c r="A5" s="88"/>
      <c r="B5" s="88"/>
      <c r="C5" s="88"/>
      <c r="D5" s="88"/>
      <c r="E5" s="88"/>
      <c r="F5" s="88"/>
      <c r="G5" s="88"/>
      <c r="H5" s="88"/>
      <c r="I5" s="30" t="str">
        <f>IF(H5='Table Lists'!$I$2," ", IF(H5="YES", 7, IF(H5="NO", 0)))</f>
        <v xml:space="preserve"> </v>
      </c>
      <c r="J5" s="18" t="str">
        <f>IF(B5='Table Lists'!$B$2," ",IF(B5='Table Lists'!$I$3,'Table Lists'!$J$3,IF(B5='Table Lists'!$I$4,'Table Lists'!$J$4,IF(B5='Table Lists'!$I$5,'Table Lists'!$J$5,IF(B5='Table Lists'!$I$5,'Table Lists'!$J$5, IF(B5='Table Lists'!$I$6, 'Table Lists'!$J$6, IF(B5='Table Lists'!$I$7,'Table Lists'!$J$7,IF(B5='Table Lists'!$I$8,'Table Lists'!$J$8,IF(B5='Table Lists'!$I$9,'Table Lists'!$J$9,IF(B5='Table Lists'!$I$10,'Table Lists'!$J$10,IF(B5='Table Lists'!$I$11,'Table Lists'!$J$11,IF(B5='Table Lists'!$I$12,'Table Lists'!$J$12, IF(B5='Table Lists'!$I$13, 'Table Lists'!$J$13, IF(B5='Table Lists'!$I$14, 'Table Lists'!$J$14))))))))))))))</f>
        <v xml:space="preserve"> </v>
      </c>
      <c r="K5" s="78" t="str">
        <f>IF(B5='Table Lists'!$I$2, " ", 'Light Duty Vehicles'!J5/100)</f>
        <v xml:space="preserve"> </v>
      </c>
      <c r="L5" s="31" t="str">
        <f>IF(B5='Table Lists'!$B$2, " ", IF($M$1-G5&gt;20,15%,0%))</f>
        <v xml:space="preserve"> </v>
      </c>
      <c r="M5" s="18" t="str">
        <f>IF(B5='Table Lists'!$B$2, " ", J5-(J5*L5)+I5)</f>
        <v xml:space="preserve"> </v>
      </c>
    </row>
    <row r="6" spans="1:13" ht="19.5" customHeight="1" x14ac:dyDescent="0.25">
      <c r="A6" s="88"/>
      <c r="B6" s="88"/>
      <c r="C6" s="88"/>
      <c r="D6" s="88"/>
      <c r="E6" s="88"/>
      <c r="F6" s="88"/>
      <c r="G6" s="88"/>
      <c r="H6" s="88"/>
      <c r="I6" s="30" t="str">
        <f>IF(H6='Table Lists'!$I$2," ", IF(H6="YES", 7, IF(H6="NO", 0)))</f>
        <v xml:space="preserve"> </v>
      </c>
      <c r="J6" s="18" t="str">
        <f>IF(B6='Table Lists'!$B$2," ",IF(B6='Table Lists'!$I$3,'Table Lists'!$J$3,IF(B6='Table Lists'!$I$4,'Table Lists'!$J$4,IF(B6='Table Lists'!$I$5,'Table Lists'!$J$5,IF(B6='Table Lists'!$I$5,'Table Lists'!$J$5, IF(B6='Table Lists'!$I$6, 'Table Lists'!$J$6, IF(B6='Table Lists'!$I$7,'Table Lists'!$J$7,IF(B6='Table Lists'!$I$8,'Table Lists'!$J$8,IF(B6='Table Lists'!$I$9,'Table Lists'!$J$9,IF(B6='Table Lists'!$I$10,'Table Lists'!$J$10,IF(B6='Table Lists'!$I$11,'Table Lists'!$J$11,IF(B6='Table Lists'!$I$12,'Table Lists'!$J$12, IF(B6='Table Lists'!$I$13, 'Table Lists'!$J$13, IF(B6='Table Lists'!$I$14, 'Table Lists'!$J$14))))))))))))))</f>
        <v xml:space="preserve"> </v>
      </c>
      <c r="K6" s="78" t="str">
        <f>IF(B6='Table Lists'!$I$2, " ", 'Light Duty Vehicles'!J6/100)</f>
        <v xml:space="preserve"> </v>
      </c>
      <c r="L6" s="31" t="str">
        <f>IF(B6='Table Lists'!$B$2, " ", IF($M$1-G6&gt;20,15%,0%))</f>
        <v xml:space="preserve"> </v>
      </c>
      <c r="M6" s="18" t="str">
        <f>IF(B6='Table Lists'!$B$2, " ", J6-(J6*L6)+I6)</f>
        <v xml:space="preserve"> </v>
      </c>
    </row>
    <row r="7" spans="1:13" ht="19.5" customHeight="1" x14ac:dyDescent="0.25">
      <c r="A7" s="88"/>
      <c r="B7" s="88"/>
      <c r="C7" s="88"/>
      <c r="D7" s="88"/>
      <c r="E7" s="88" t="s">
        <v>55</v>
      </c>
      <c r="F7" s="88"/>
      <c r="G7" s="88"/>
      <c r="H7" s="88"/>
      <c r="I7" s="30" t="str">
        <f>IF(H7='Table Lists'!$I$2," ", IF(H7="YES", 7, IF(H7="NO", 0)))</f>
        <v xml:space="preserve"> </v>
      </c>
      <c r="J7" s="18" t="str">
        <f>IF(B7='Table Lists'!$B$2," ",IF(B7='Table Lists'!$I$3,'Table Lists'!$J$3,IF(B7='Table Lists'!$I$4,'Table Lists'!$J$4,IF(B7='Table Lists'!$I$5,'Table Lists'!$J$5,IF(B7='Table Lists'!$I$5,'Table Lists'!$J$5, IF(B7='Table Lists'!$I$6, 'Table Lists'!$J$6, IF(B7='Table Lists'!$I$7,'Table Lists'!$J$7,IF(B7='Table Lists'!$I$8,'Table Lists'!$J$8,IF(B7='Table Lists'!$I$9,'Table Lists'!$J$9,IF(B7='Table Lists'!$I$10,'Table Lists'!$J$10,IF(B7='Table Lists'!$I$11,'Table Lists'!$J$11,IF(B7='Table Lists'!$I$12,'Table Lists'!$J$12, IF(B7='Table Lists'!$I$13, 'Table Lists'!$J$13, IF(B7='Table Lists'!$I$14, 'Table Lists'!$J$14))))))))))))))</f>
        <v xml:space="preserve"> </v>
      </c>
      <c r="K7" s="78" t="str">
        <f>IF(B7='Table Lists'!$I$2, " ", 'Light Duty Vehicles'!J7/100)</f>
        <v xml:space="preserve"> </v>
      </c>
      <c r="L7" s="31" t="str">
        <f>IF(B7='Table Lists'!$B$2, " ", IF($M$1-G7&gt;20,15%,0%))</f>
        <v xml:space="preserve"> </v>
      </c>
      <c r="M7" s="18" t="str">
        <f>IF(B7='Table Lists'!$B$2, " ", J7-(J7*L7)+I7)</f>
        <v xml:space="preserve"> </v>
      </c>
    </row>
    <row r="8" spans="1:13" ht="19.5" customHeight="1" x14ac:dyDescent="0.25">
      <c r="A8" s="88"/>
      <c r="B8" s="88"/>
      <c r="C8" s="88"/>
      <c r="D8" s="88"/>
      <c r="E8" s="88" t="s">
        <v>55</v>
      </c>
      <c r="F8" s="88"/>
      <c r="G8" s="88"/>
      <c r="H8" s="88"/>
      <c r="I8" s="30" t="str">
        <f>IF(H8='Table Lists'!$I$2," ", IF(H8="YES", 7, IF(H8="NO", 0)))</f>
        <v xml:space="preserve"> </v>
      </c>
      <c r="J8" s="18" t="str">
        <f>IF(B8='Table Lists'!$B$2," ",IF(B8='Table Lists'!$I$3,'Table Lists'!$J$3,IF(B8='Table Lists'!$I$4,'Table Lists'!$J$4,IF(B8='Table Lists'!$I$5,'Table Lists'!$J$5,IF(B8='Table Lists'!$I$5,'Table Lists'!$J$5, IF(B8='Table Lists'!$I$6, 'Table Lists'!$J$6, IF(B8='Table Lists'!$I$7,'Table Lists'!$J$7,IF(B8='Table Lists'!$I$8,'Table Lists'!$J$8,IF(B8='Table Lists'!$I$9,'Table Lists'!$J$9,IF(B8='Table Lists'!$I$10,'Table Lists'!$J$10,IF(B8='Table Lists'!$I$11,'Table Lists'!$J$11,IF(B8='Table Lists'!$I$12,'Table Lists'!$J$12, IF(B8='Table Lists'!$I$13, 'Table Lists'!$J$13, IF(B8='Table Lists'!$I$14, 'Table Lists'!$J$14))))))))))))))</f>
        <v xml:space="preserve"> </v>
      </c>
      <c r="K8" s="78" t="str">
        <f>IF(B8='Table Lists'!$I$2, " ", 'Light Duty Vehicles'!J8/100)</f>
        <v xml:space="preserve"> </v>
      </c>
      <c r="L8" s="31" t="str">
        <f>IF(B8='Table Lists'!$B$2, " ", IF($M$1-G8&gt;20,15%,0%))</f>
        <v xml:space="preserve"> </v>
      </c>
      <c r="M8" s="18" t="str">
        <f>IF(B8='Table Lists'!$B$2, " ", J8-(J8*L8)+I8)</f>
        <v xml:space="preserve"> </v>
      </c>
    </row>
    <row r="9" spans="1:13" ht="19.5" customHeight="1" x14ac:dyDescent="0.25">
      <c r="A9" s="88"/>
      <c r="B9" s="88"/>
      <c r="C9" s="88"/>
      <c r="D9" s="88"/>
      <c r="E9" s="88" t="s">
        <v>55</v>
      </c>
      <c r="F9" s="88"/>
      <c r="G9" s="88"/>
      <c r="H9" s="88"/>
      <c r="I9" s="30" t="str">
        <f>IF(H9='Table Lists'!$I$2," ", IF(H9="YES", 7, IF(H9="NO", 0)))</f>
        <v xml:space="preserve"> </v>
      </c>
      <c r="J9" s="18" t="str">
        <f>IF(B9='Table Lists'!$B$2," ",IF(B9='Table Lists'!$I$3,'Table Lists'!$J$3,IF(B9='Table Lists'!$I$4,'Table Lists'!$J$4,IF(B9='Table Lists'!$I$5,'Table Lists'!$J$5,IF(B9='Table Lists'!$I$5,'Table Lists'!$J$5, IF(B9='Table Lists'!$I$6, 'Table Lists'!$J$6, IF(B9='Table Lists'!$I$7,'Table Lists'!$J$7,IF(B9='Table Lists'!$I$8,'Table Lists'!$J$8,IF(B9='Table Lists'!$I$9,'Table Lists'!$J$9,IF(B9='Table Lists'!$I$10,'Table Lists'!$J$10,IF(B9='Table Lists'!$I$11,'Table Lists'!$J$11,IF(B9='Table Lists'!$I$12,'Table Lists'!$J$12, IF(B9='Table Lists'!$I$13, 'Table Lists'!$J$13, IF(B9='Table Lists'!$I$14, 'Table Lists'!$J$14))))))))))))))</f>
        <v xml:space="preserve"> </v>
      </c>
      <c r="K9" s="78" t="str">
        <f>IF(B9='Table Lists'!$I$2, " ", 'Light Duty Vehicles'!J9/100)</f>
        <v xml:space="preserve"> </v>
      </c>
      <c r="L9" s="31" t="str">
        <f>IF(B9='Table Lists'!$B$2, " ", IF($M$1-G9&gt;20,15%,0%))</f>
        <v xml:space="preserve"> </v>
      </c>
      <c r="M9" s="18" t="str">
        <f>IF(B9='Table Lists'!$B$2, " ", J9-(J9*L9)+I9)</f>
        <v xml:space="preserve"> </v>
      </c>
    </row>
    <row r="10" spans="1:13" ht="19.5" customHeight="1" x14ac:dyDescent="0.25">
      <c r="A10" s="88"/>
      <c r="B10" s="88"/>
      <c r="C10" s="88"/>
      <c r="D10" s="88"/>
      <c r="E10" s="88" t="s">
        <v>55</v>
      </c>
      <c r="F10" s="88"/>
      <c r="G10" s="88"/>
      <c r="H10" s="88"/>
      <c r="I10" s="30" t="str">
        <f>IF(H10='Table Lists'!$I$2," ", IF(H10="YES", 7, IF(H10="NO", 0)))</f>
        <v xml:space="preserve"> </v>
      </c>
      <c r="J10" s="18" t="str">
        <f>IF(B10='Table Lists'!$B$2," ",IF(B10='Table Lists'!$I$3,'Table Lists'!$J$3,IF(B10='Table Lists'!$I$4,'Table Lists'!$J$4,IF(B10='Table Lists'!$I$5,'Table Lists'!$J$5,IF(B10='Table Lists'!$I$5,'Table Lists'!$J$5, IF(B10='Table Lists'!$I$6, 'Table Lists'!$J$6, IF(B10='Table Lists'!$I$7,'Table Lists'!$J$7,IF(B10='Table Lists'!$I$8,'Table Lists'!$J$8,IF(B10='Table Lists'!$I$9,'Table Lists'!$J$9,IF(B10='Table Lists'!$I$10,'Table Lists'!$J$10,IF(B10='Table Lists'!$I$11,'Table Lists'!$J$11,IF(B10='Table Lists'!$I$12,'Table Lists'!$J$12, IF(B10='Table Lists'!$I$13, 'Table Lists'!$J$13, IF(B10='Table Lists'!$I$14, 'Table Lists'!$J$14))))))))))))))</f>
        <v xml:space="preserve"> </v>
      </c>
      <c r="K10" s="78" t="str">
        <f>IF(B10='Table Lists'!$I$2, " ", 'Light Duty Vehicles'!J10/100)</f>
        <v xml:space="preserve"> </v>
      </c>
      <c r="L10" s="31" t="str">
        <f>IF(B10='Table Lists'!$B$2, " ", IF($M$1-G10&gt;20,15%,0%))</f>
        <v xml:space="preserve"> </v>
      </c>
      <c r="M10" s="18" t="str">
        <f>IF(B10='Table Lists'!$B$2, " ", J10-(J10*L10)+I10)</f>
        <v xml:space="preserve"> </v>
      </c>
    </row>
    <row r="11" spans="1:13" ht="19.5" customHeight="1" x14ac:dyDescent="0.25">
      <c r="A11" s="88"/>
      <c r="B11" s="88"/>
      <c r="C11" s="88"/>
      <c r="D11" s="88"/>
      <c r="E11" s="88" t="s">
        <v>55</v>
      </c>
      <c r="F11" s="88"/>
      <c r="G11" s="88"/>
      <c r="H11" s="88"/>
      <c r="I11" s="30" t="str">
        <f>IF(H11='Table Lists'!$I$2," ", IF(H11="YES", 7, IF(H11="NO", 0)))</f>
        <v xml:space="preserve"> </v>
      </c>
      <c r="J11" s="18" t="str">
        <f>IF(B11='Table Lists'!$B$2," ",IF(B11='Table Lists'!$I$3,'Table Lists'!$J$3,IF(B11='Table Lists'!$I$4,'Table Lists'!$J$4,IF(B11='Table Lists'!$I$5,'Table Lists'!$J$5,IF(B11='Table Lists'!$I$5,'Table Lists'!$J$5, IF(B11='Table Lists'!$I$6, 'Table Lists'!$J$6, IF(B11='Table Lists'!$I$7,'Table Lists'!$J$7,IF(B11='Table Lists'!$I$8,'Table Lists'!$J$8,IF(B11='Table Lists'!$I$9,'Table Lists'!$J$9,IF(B11='Table Lists'!$I$10,'Table Lists'!$J$10,IF(B11='Table Lists'!$I$11,'Table Lists'!$J$11,IF(B11='Table Lists'!$I$12,'Table Lists'!$J$12, IF(B11='Table Lists'!$I$13, 'Table Lists'!$J$13, IF(B11='Table Lists'!$I$14, 'Table Lists'!$J$14))))))))))))))</f>
        <v xml:space="preserve"> </v>
      </c>
      <c r="K11" s="78" t="str">
        <f>IF(B11='Table Lists'!$I$2, " ", 'Light Duty Vehicles'!J11/100)</f>
        <v xml:space="preserve"> </v>
      </c>
      <c r="L11" s="31" t="str">
        <f>IF(B11='Table Lists'!$B$2, " ", IF($M$1-G11&gt;20,15%,0%))</f>
        <v xml:space="preserve"> </v>
      </c>
      <c r="M11" s="18" t="str">
        <f>IF(B11='Table Lists'!$B$2, " ", J11-(J11*L11)+I11)</f>
        <v xml:space="preserve"> </v>
      </c>
    </row>
    <row r="12" spans="1:13" ht="19.5" customHeight="1" x14ac:dyDescent="0.25">
      <c r="A12" s="88"/>
      <c r="B12" s="88"/>
      <c r="C12" s="88"/>
      <c r="D12" s="88"/>
      <c r="E12" s="88" t="s">
        <v>55</v>
      </c>
      <c r="F12" s="88"/>
      <c r="G12" s="88"/>
      <c r="H12" s="88"/>
      <c r="I12" s="30" t="str">
        <f>IF(H12='Table Lists'!$I$2," ", IF(H12="YES", 7, IF(H12="NO", 0)))</f>
        <v xml:space="preserve"> </v>
      </c>
      <c r="J12" s="18" t="str">
        <f>IF(B12='Table Lists'!$B$2," ",IF(B12='Table Lists'!$I$3,'Table Lists'!$J$3,IF(B12='Table Lists'!$I$4,'Table Lists'!$J$4,IF(B12='Table Lists'!$I$5,'Table Lists'!$J$5,IF(B12='Table Lists'!$I$5,'Table Lists'!$J$5, IF(B12='Table Lists'!$I$6, 'Table Lists'!$J$6, IF(B12='Table Lists'!$I$7,'Table Lists'!$J$7,IF(B12='Table Lists'!$I$8,'Table Lists'!$J$8,IF(B12='Table Lists'!$I$9,'Table Lists'!$J$9,IF(B12='Table Lists'!$I$10,'Table Lists'!$J$10,IF(B12='Table Lists'!$I$11,'Table Lists'!$J$11,IF(B12='Table Lists'!$I$12,'Table Lists'!$J$12, IF(B12='Table Lists'!$I$13, 'Table Lists'!$J$13, IF(B12='Table Lists'!$I$14, 'Table Lists'!$J$14))))))))))))))</f>
        <v xml:space="preserve"> </v>
      </c>
      <c r="K12" s="78" t="str">
        <f>IF(B12='Table Lists'!$I$2, " ", 'Light Duty Vehicles'!J12/100)</f>
        <v xml:space="preserve"> </v>
      </c>
      <c r="L12" s="31" t="str">
        <f>IF(B12='Table Lists'!$B$2, " ", IF($M$1-G12&gt;20,15%,0%))</f>
        <v xml:space="preserve"> </v>
      </c>
      <c r="M12" s="18" t="str">
        <f>IF(B12='Table Lists'!$B$2, " ", J12-(J12*L12)+I12)</f>
        <v xml:space="preserve"> </v>
      </c>
    </row>
    <row r="13" spans="1:13" ht="19.5" customHeight="1" x14ac:dyDescent="0.25">
      <c r="A13" s="88"/>
      <c r="B13" s="88"/>
      <c r="C13" s="88"/>
      <c r="D13" s="88"/>
      <c r="E13" s="88" t="s">
        <v>55</v>
      </c>
      <c r="F13" s="88"/>
      <c r="G13" s="88"/>
      <c r="H13" s="88"/>
      <c r="I13" s="30" t="str">
        <f>IF(H13='Table Lists'!$I$2," ", IF(H13="YES", 7, IF(H13="NO", 0)))</f>
        <v xml:space="preserve"> </v>
      </c>
      <c r="J13" s="18" t="str">
        <f>IF(B13='Table Lists'!$B$2," ",IF(B13='Table Lists'!$I$3,'Table Lists'!$J$3,IF(B13='Table Lists'!$I$4,'Table Lists'!$J$4,IF(B13='Table Lists'!$I$5,'Table Lists'!$J$5,IF(B13='Table Lists'!$I$5,'Table Lists'!$J$5, IF(B13='Table Lists'!$I$6, 'Table Lists'!$J$6, IF(B13='Table Lists'!$I$7,'Table Lists'!$J$7,IF(B13='Table Lists'!$I$8,'Table Lists'!$J$8,IF(B13='Table Lists'!$I$9,'Table Lists'!$J$9,IF(B13='Table Lists'!$I$10,'Table Lists'!$J$10,IF(B13='Table Lists'!$I$11,'Table Lists'!$J$11,IF(B13='Table Lists'!$I$12,'Table Lists'!$J$12, IF(B13='Table Lists'!$I$13, 'Table Lists'!$J$13, IF(B13='Table Lists'!$I$14, 'Table Lists'!$J$14))))))))))))))</f>
        <v xml:space="preserve"> </v>
      </c>
      <c r="K13" s="78" t="str">
        <f>IF(B13='Table Lists'!$I$2, " ", 'Light Duty Vehicles'!J13/100)</f>
        <v xml:space="preserve"> </v>
      </c>
      <c r="L13" s="31" t="str">
        <f>IF(B13='Table Lists'!$B$2, " ", IF($M$1-G13&gt;20,15%,0%))</f>
        <v xml:space="preserve"> </v>
      </c>
      <c r="M13" s="18" t="str">
        <f>IF(B13='Table Lists'!$B$2, " ", J13-(J13*L13)+I13)</f>
        <v xml:space="preserve"> </v>
      </c>
    </row>
    <row r="14" spans="1:13" ht="19.5" customHeight="1" x14ac:dyDescent="0.25">
      <c r="A14" s="88"/>
      <c r="B14" s="88"/>
      <c r="C14" s="88"/>
      <c r="D14" s="88"/>
      <c r="E14" s="88" t="s">
        <v>55</v>
      </c>
      <c r="F14" s="88"/>
      <c r="G14" s="88"/>
      <c r="H14" s="88"/>
      <c r="I14" s="30" t="str">
        <f>IF(H14='Table Lists'!$I$2," ", IF(H14="YES", 7, IF(H14="NO", 0)))</f>
        <v xml:space="preserve"> </v>
      </c>
      <c r="J14" s="18" t="str">
        <f>IF(B14='Table Lists'!$B$2," ",IF(B14='Table Lists'!$I$3,'Table Lists'!$J$3,IF(B14='Table Lists'!$I$4,'Table Lists'!$J$4,IF(B14='Table Lists'!$I$5,'Table Lists'!$J$5,IF(B14='Table Lists'!$I$5,'Table Lists'!$J$5, IF(B14='Table Lists'!$I$6, 'Table Lists'!$J$6, IF(B14='Table Lists'!$I$7,'Table Lists'!$J$7,IF(B14='Table Lists'!$I$8,'Table Lists'!$J$8,IF(B14='Table Lists'!$I$9,'Table Lists'!$J$9,IF(B14='Table Lists'!$I$10,'Table Lists'!$J$10,IF(B14='Table Lists'!$I$11,'Table Lists'!$J$11,IF(B14='Table Lists'!$I$12,'Table Lists'!$J$12, IF(B14='Table Lists'!$I$13, 'Table Lists'!$J$13, IF(B14='Table Lists'!$I$14, 'Table Lists'!$J$14))))))))))))))</f>
        <v xml:space="preserve"> </v>
      </c>
      <c r="K14" s="78" t="str">
        <f>IF(B14='Table Lists'!$I$2, " ", 'Light Duty Vehicles'!J14/100)</f>
        <v xml:space="preserve"> </v>
      </c>
      <c r="L14" s="31" t="str">
        <f>IF(B14='Table Lists'!$B$2, " ", IF($M$1-G14&gt;20,15%,0%))</f>
        <v xml:space="preserve"> </v>
      </c>
      <c r="M14" s="18" t="str">
        <f>IF(B14='Table Lists'!$B$2, " ", J14-(J14*L14)+I14)</f>
        <v xml:space="preserve"> </v>
      </c>
    </row>
    <row r="15" spans="1:13" ht="19.5" customHeight="1" x14ac:dyDescent="0.25">
      <c r="A15" s="88"/>
      <c r="B15" s="88"/>
      <c r="C15" s="88"/>
      <c r="D15" s="88"/>
      <c r="E15" s="88" t="s">
        <v>55</v>
      </c>
      <c r="F15" s="88"/>
      <c r="G15" s="88"/>
      <c r="H15" s="88"/>
      <c r="I15" s="30" t="str">
        <f>IF(H15='Table Lists'!$I$2," ", IF(H15="YES", 7, IF(H15="NO", 0)))</f>
        <v xml:space="preserve"> </v>
      </c>
      <c r="J15" s="18" t="str">
        <f>IF(B15='Table Lists'!$B$2," ",IF(B15='Table Lists'!$I$3,'Table Lists'!$J$3,IF(B15='Table Lists'!$I$4,'Table Lists'!$J$4,IF(B15='Table Lists'!$I$5,'Table Lists'!$J$5,IF(B15='Table Lists'!$I$5,'Table Lists'!$J$5, IF(B15='Table Lists'!$I$6, 'Table Lists'!$J$6, IF(B15='Table Lists'!$I$7,'Table Lists'!$J$7,IF(B15='Table Lists'!$I$8,'Table Lists'!$J$8,IF(B15='Table Lists'!$I$9,'Table Lists'!$J$9,IF(B15='Table Lists'!$I$10,'Table Lists'!$J$10,IF(B15='Table Lists'!$I$11,'Table Lists'!$J$11,IF(B15='Table Lists'!$I$12,'Table Lists'!$J$12, IF(B15='Table Lists'!$I$13, 'Table Lists'!$J$13, IF(B15='Table Lists'!$I$14, 'Table Lists'!$J$14))))))))))))))</f>
        <v xml:space="preserve"> </v>
      </c>
      <c r="K15" s="78" t="str">
        <f>IF(B15='Table Lists'!$I$2, " ", 'Light Duty Vehicles'!J15/100)</f>
        <v xml:space="preserve"> </v>
      </c>
      <c r="L15" s="31" t="str">
        <f>IF(B15='Table Lists'!$B$2, " ", IF($M$1-G15&gt;20,15%,0%))</f>
        <v xml:space="preserve"> </v>
      </c>
      <c r="M15" s="18" t="str">
        <f>IF(B15='Table Lists'!$B$2, " ", J15-(J15*L15)+I15)</f>
        <v xml:space="preserve"> </v>
      </c>
    </row>
    <row r="16" spans="1:13" ht="19.5" customHeight="1" x14ac:dyDescent="0.25">
      <c r="A16" s="88"/>
      <c r="B16" s="88"/>
      <c r="C16" s="88"/>
      <c r="D16" s="88"/>
      <c r="E16" s="88" t="s">
        <v>55</v>
      </c>
      <c r="F16" s="88"/>
      <c r="G16" s="88"/>
      <c r="H16" s="88"/>
      <c r="I16" s="30" t="str">
        <f>IF(H16='Table Lists'!$I$2," ", IF(H16="YES", 7, IF(H16="NO", 0)))</f>
        <v xml:space="preserve"> </v>
      </c>
      <c r="J16" s="18" t="str">
        <f>IF(B16='Table Lists'!$B$2," ",IF(B16='Table Lists'!$I$3,'Table Lists'!$J$3,IF(B16='Table Lists'!$I$4,'Table Lists'!$J$4,IF(B16='Table Lists'!$I$5,'Table Lists'!$J$5,IF(B16='Table Lists'!$I$5,'Table Lists'!$J$5, IF(B16='Table Lists'!$I$6, 'Table Lists'!$J$6, IF(B16='Table Lists'!$I$7,'Table Lists'!$J$7,IF(B16='Table Lists'!$I$8,'Table Lists'!$J$8,IF(B16='Table Lists'!$I$9,'Table Lists'!$J$9,IF(B16='Table Lists'!$I$10,'Table Lists'!$J$10,IF(B16='Table Lists'!$I$11,'Table Lists'!$J$11,IF(B16='Table Lists'!$I$12,'Table Lists'!$J$12, IF(B16='Table Lists'!$I$13, 'Table Lists'!$J$13, IF(B16='Table Lists'!$I$14, 'Table Lists'!$J$14))))))))))))))</f>
        <v xml:space="preserve"> </v>
      </c>
      <c r="K16" s="78" t="str">
        <f>IF(B16='Table Lists'!$I$2, " ", 'Light Duty Vehicles'!J16/100)</f>
        <v xml:space="preserve"> </v>
      </c>
      <c r="L16" s="31" t="str">
        <f>IF(B16='Table Lists'!$B$2, " ", IF($M$1-G16&gt;20,15%,0%))</f>
        <v xml:space="preserve"> </v>
      </c>
      <c r="M16" s="18" t="str">
        <f>IF(B16='Table Lists'!$B$2, " ", J16-(J16*L16)+I16)</f>
        <v xml:space="preserve"> </v>
      </c>
    </row>
    <row r="17" spans="1:13" ht="19.5" customHeight="1" x14ac:dyDescent="0.25">
      <c r="A17" s="88"/>
      <c r="B17" s="88"/>
      <c r="C17" s="88"/>
      <c r="D17" s="88"/>
      <c r="E17" s="88" t="s">
        <v>55</v>
      </c>
      <c r="F17" s="88"/>
      <c r="G17" s="88"/>
      <c r="H17" s="88"/>
      <c r="I17" s="30" t="str">
        <f>IF(H17='Table Lists'!$I$2," ", IF(H17="YES", 7, IF(H17="NO", 0)))</f>
        <v xml:space="preserve"> </v>
      </c>
      <c r="J17" s="18" t="str">
        <f>IF(B17='Table Lists'!$B$2," ",IF(B17='Table Lists'!$I$3,'Table Lists'!$J$3,IF(B17='Table Lists'!$I$4,'Table Lists'!$J$4,IF(B17='Table Lists'!$I$5,'Table Lists'!$J$5,IF(B17='Table Lists'!$I$5,'Table Lists'!$J$5, IF(B17='Table Lists'!$I$6, 'Table Lists'!$J$6, IF(B17='Table Lists'!$I$7,'Table Lists'!$J$7,IF(B17='Table Lists'!$I$8,'Table Lists'!$J$8,IF(B17='Table Lists'!$I$9,'Table Lists'!$J$9,IF(B17='Table Lists'!$I$10,'Table Lists'!$J$10,IF(B17='Table Lists'!$I$11,'Table Lists'!$J$11,IF(B17='Table Lists'!$I$12,'Table Lists'!$J$12, IF(B17='Table Lists'!$I$13, 'Table Lists'!$J$13, IF(B17='Table Lists'!$I$14, 'Table Lists'!$J$14))))))))))))))</f>
        <v xml:space="preserve"> </v>
      </c>
      <c r="K17" s="78" t="str">
        <f>IF(B17='Table Lists'!$I$2, " ", 'Light Duty Vehicles'!J17/100)</f>
        <v xml:space="preserve"> </v>
      </c>
      <c r="L17" s="31" t="str">
        <f>IF(B17='Table Lists'!$B$2, " ", IF($M$1-G17&gt;20,15%,0%))</f>
        <v xml:space="preserve"> </v>
      </c>
      <c r="M17" s="18" t="str">
        <f>IF(B17='Table Lists'!$B$2, " ", J17-(J17*L17)+I17)</f>
        <v xml:space="preserve"> </v>
      </c>
    </row>
    <row r="18" spans="1:13" ht="19.5" customHeight="1" x14ac:dyDescent="0.25">
      <c r="A18" s="88"/>
      <c r="B18" s="88"/>
      <c r="C18" s="88"/>
      <c r="D18" s="88"/>
      <c r="E18" s="88" t="s">
        <v>55</v>
      </c>
      <c r="F18" s="88"/>
      <c r="G18" s="88"/>
      <c r="H18" s="88"/>
      <c r="I18" s="30" t="str">
        <f>IF(H18='Table Lists'!$I$2," ", IF(H18="YES", 7, IF(H18="NO", 0)))</f>
        <v xml:space="preserve"> </v>
      </c>
      <c r="J18" s="18" t="str">
        <f>IF(B18='Table Lists'!$B$2," ",IF(B18='Table Lists'!$I$3,'Table Lists'!$J$3,IF(B18='Table Lists'!$I$4,'Table Lists'!$J$4,IF(B18='Table Lists'!$I$5,'Table Lists'!$J$5,IF(B18='Table Lists'!$I$5,'Table Lists'!$J$5, IF(B18='Table Lists'!$I$6, 'Table Lists'!$J$6, IF(B18='Table Lists'!$I$7,'Table Lists'!$J$7,IF(B18='Table Lists'!$I$8,'Table Lists'!$J$8,IF(B18='Table Lists'!$I$9,'Table Lists'!$J$9,IF(B18='Table Lists'!$I$10,'Table Lists'!$J$10,IF(B18='Table Lists'!$I$11,'Table Lists'!$J$11,IF(B18='Table Lists'!$I$12,'Table Lists'!$J$12, IF(B18='Table Lists'!$I$13, 'Table Lists'!$J$13, IF(B18='Table Lists'!$I$14, 'Table Lists'!$J$14))))))))))))))</f>
        <v xml:space="preserve"> </v>
      </c>
      <c r="K18" s="78" t="str">
        <f>IF(B18='Table Lists'!$I$2, " ", 'Light Duty Vehicles'!J18/100)</f>
        <v xml:space="preserve"> </v>
      </c>
      <c r="L18" s="31" t="str">
        <f>IF(B18='Table Lists'!$B$2, " ", IF($M$1-G18&gt;20,15%,0%))</f>
        <v xml:space="preserve"> </v>
      </c>
      <c r="M18" s="18" t="str">
        <f>IF(B18='Table Lists'!$B$2, " ", J18-(J18*L18)+I18)</f>
        <v xml:space="preserve"> </v>
      </c>
    </row>
    <row r="19" spans="1:13" ht="19.5" customHeight="1" x14ac:dyDescent="0.25">
      <c r="A19" s="88"/>
      <c r="B19" s="88"/>
      <c r="C19" s="88"/>
      <c r="D19" s="88"/>
      <c r="E19" s="88" t="s">
        <v>55</v>
      </c>
      <c r="F19" s="88"/>
      <c r="G19" s="88"/>
      <c r="H19" s="88"/>
      <c r="I19" s="30" t="str">
        <f>IF(H19='Table Lists'!$I$2," ", IF(H19="YES", 7, IF(H19="NO", 0)))</f>
        <v xml:space="preserve"> </v>
      </c>
      <c r="J19" s="18" t="str">
        <f>IF(B19='Table Lists'!$B$2," ",IF(B19='Table Lists'!$I$3,'Table Lists'!$J$3,IF(B19='Table Lists'!$I$4,'Table Lists'!$J$4,IF(B19='Table Lists'!$I$5,'Table Lists'!$J$5,IF(B19='Table Lists'!$I$5,'Table Lists'!$J$5, IF(B19='Table Lists'!$I$6, 'Table Lists'!$J$6, IF(B19='Table Lists'!$I$7,'Table Lists'!$J$7,IF(B19='Table Lists'!$I$8,'Table Lists'!$J$8,IF(B19='Table Lists'!$I$9,'Table Lists'!$J$9,IF(B19='Table Lists'!$I$10,'Table Lists'!$J$10,IF(B19='Table Lists'!$I$11,'Table Lists'!$J$11,IF(B19='Table Lists'!$I$12,'Table Lists'!$J$12, IF(B19='Table Lists'!$I$13, 'Table Lists'!$J$13, IF(B19='Table Lists'!$I$14, 'Table Lists'!$J$14))))))))))))))</f>
        <v xml:space="preserve"> </v>
      </c>
      <c r="K19" s="78" t="str">
        <f>IF(B19='Table Lists'!$I$2, " ", 'Light Duty Vehicles'!J19/100)</f>
        <v xml:space="preserve"> </v>
      </c>
      <c r="L19" s="31" t="str">
        <f>IF(B19='Table Lists'!$B$2, " ", IF($M$1-G19&gt;20,15%,0%))</f>
        <v xml:space="preserve"> </v>
      </c>
      <c r="M19" s="18" t="str">
        <f>IF(B19='Table Lists'!$B$2, " ", J19-(J19*L19)+I19)</f>
        <v xml:space="preserve"> </v>
      </c>
    </row>
    <row r="20" spans="1:13" ht="19.5" customHeight="1" x14ac:dyDescent="0.25">
      <c r="A20" s="88"/>
      <c r="B20" s="88"/>
      <c r="C20" s="88"/>
      <c r="D20" s="88"/>
      <c r="E20" s="88" t="s">
        <v>55</v>
      </c>
      <c r="F20" s="88"/>
      <c r="G20" s="88"/>
      <c r="H20" s="88"/>
      <c r="I20" s="30" t="str">
        <f>IF(H20='Table Lists'!$I$2," ", IF(H20="YES", 7, IF(H20="NO", 0)))</f>
        <v xml:space="preserve"> </v>
      </c>
      <c r="J20" s="18" t="str">
        <f>IF(B20='Table Lists'!$B$2," ",IF(B20='Table Lists'!$I$3,'Table Lists'!$J$3,IF(B20='Table Lists'!$I$4,'Table Lists'!$J$4,IF(B20='Table Lists'!$I$5,'Table Lists'!$J$5,IF(B20='Table Lists'!$I$5,'Table Lists'!$J$5, IF(B20='Table Lists'!$I$6, 'Table Lists'!$J$6, IF(B20='Table Lists'!$I$7,'Table Lists'!$J$7,IF(B20='Table Lists'!$I$8,'Table Lists'!$J$8,IF(B20='Table Lists'!$I$9,'Table Lists'!$J$9,IF(B20='Table Lists'!$I$10,'Table Lists'!$J$10,IF(B20='Table Lists'!$I$11,'Table Lists'!$J$11,IF(B20='Table Lists'!$I$12,'Table Lists'!$J$12, IF(B20='Table Lists'!$I$13, 'Table Lists'!$J$13, IF(B20='Table Lists'!$I$14, 'Table Lists'!$J$14))))))))))))))</f>
        <v xml:space="preserve"> </v>
      </c>
      <c r="K20" s="78" t="str">
        <f>IF(B20='Table Lists'!$I$2, " ", 'Light Duty Vehicles'!J20/100)</f>
        <v xml:space="preserve"> </v>
      </c>
      <c r="L20" s="31" t="str">
        <f>IF(B20='Table Lists'!$B$2, " ", IF($M$1-G20&gt;20,15%,0%))</f>
        <v xml:space="preserve"> </v>
      </c>
      <c r="M20" s="18" t="str">
        <f>IF(B20='Table Lists'!$B$2, " ", J20-(J20*L20)+I20)</f>
        <v xml:space="preserve"> </v>
      </c>
    </row>
    <row r="21" spans="1:13" ht="19.5" customHeight="1" x14ac:dyDescent="0.25">
      <c r="A21" s="88"/>
      <c r="B21" s="88"/>
      <c r="C21" s="88"/>
      <c r="D21" s="88"/>
      <c r="E21" s="88" t="s">
        <v>55</v>
      </c>
      <c r="F21" s="88"/>
      <c r="G21" s="88"/>
      <c r="H21" s="88"/>
      <c r="I21" s="30" t="str">
        <f>IF(H21='Table Lists'!$I$2," ", IF(H21="YES", 7, IF(H21="NO", 0)))</f>
        <v xml:space="preserve"> </v>
      </c>
      <c r="J21" s="18" t="str">
        <f>IF(B21='Table Lists'!$B$2," ",IF(B21='Table Lists'!$I$3,'Table Lists'!$J$3,IF(B21='Table Lists'!$I$4,'Table Lists'!$J$4,IF(B21='Table Lists'!$I$5,'Table Lists'!$J$5,IF(B21='Table Lists'!$I$5,'Table Lists'!$J$5, IF(B21='Table Lists'!$I$6, 'Table Lists'!$J$6, IF(B21='Table Lists'!$I$7,'Table Lists'!$J$7,IF(B21='Table Lists'!$I$8,'Table Lists'!$J$8,IF(B21='Table Lists'!$I$9,'Table Lists'!$J$9,IF(B21='Table Lists'!$I$10,'Table Lists'!$J$10,IF(B21='Table Lists'!$I$11,'Table Lists'!$J$11,IF(B21='Table Lists'!$I$12,'Table Lists'!$J$12, IF(B21='Table Lists'!$I$13, 'Table Lists'!$J$13, IF(B21='Table Lists'!$I$14, 'Table Lists'!$J$14))))))))))))))</f>
        <v xml:space="preserve"> </v>
      </c>
      <c r="K21" s="78" t="str">
        <f>IF(B21='Table Lists'!$I$2, " ", 'Light Duty Vehicles'!J21/100)</f>
        <v xml:space="preserve"> </v>
      </c>
      <c r="L21" s="31" t="str">
        <f>IF(B21='Table Lists'!$B$2, " ", IF($M$1-G21&gt;20,15%,0%))</f>
        <v xml:space="preserve"> </v>
      </c>
      <c r="M21" s="18" t="str">
        <f>IF(B21='Table Lists'!$B$2, " ", J21-(J21*L21)+I21)</f>
        <v xml:space="preserve"> </v>
      </c>
    </row>
    <row r="22" spans="1:13" ht="19.5" customHeight="1" x14ac:dyDescent="0.25">
      <c r="A22" s="88"/>
      <c r="B22" s="88"/>
      <c r="C22" s="88"/>
      <c r="D22" s="88"/>
      <c r="E22" s="88" t="s">
        <v>55</v>
      </c>
      <c r="F22" s="88"/>
      <c r="G22" s="88"/>
      <c r="H22" s="88"/>
      <c r="I22" s="30" t="str">
        <f>IF(H22='Table Lists'!$I$2," ", IF(H22="YES", 7, IF(H22="NO", 0)))</f>
        <v xml:space="preserve"> </v>
      </c>
      <c r="J22" s="18" t="str">
        <f>IF(B22='Table Lists'!$B$2," ",IF(B22='Table Lists'!$I$3,'Table Lists'!$J$3,IF(B22='Table Lists'!$I$4,'Table Lists'!$J$4,IF(B22='Table Lists'!$I$5,'Table Lists'!$J$5,IF(B22='Table Lists'!$I$5,'Table Lists'!$J$5, IF(B22='Table Lists'!$I$6, 'Table Lists'!$J$6, IF(B22='Table Lists'!$I$7,'Table Lists'!$J$7,IF(B22='Table Lists'!$I$8,'Table Lists'!$J$8,IF(B22='Table Lists'!$I$9,'Table Lists'!$J$9,IF(B22='Table Lists'!$I$10,'Table Lists'!$J$10,IF(B22='Table Lists'!$I$11,'Table Lists'!$J$11,IF(B22='Table Lists'!$I$12,'Table Lists'!$J$12, IF(B22='Table Lists'!$I$13, 'Table Lists'!$J$13, IF(B22='Table Lists'!$I$14, 'Table Lists'!$J$14))))))))))))))</f>
        <v xml:space="preserve"> </v>
      </c>
      <c r="K22" s="78" t="str">
        <f>IF(B22='Table Lists'!$I$2, " ", 'Light Duty Vehicles'!J22/100)</f>
        <v xml:space="preserve"> </v>
      </c>
      <c r="L22" s="31" t="str">
        <f>IF(B22='Table Lists'!$B$2, " ", IF($M$1-G22&gt;20,15%,0%))</f>
        <v xml:space="preserve"> </v>
      </c>
      <c r="M22" s="18" t="str">
        <f>IF(B22='Table Lists'!$B$2, " ", J22-(J22*L22)+I22)</f>
        <v xml:space="preserve"> </v>
      </c>
    </row>
    <row r="23" spans="1:13" ht="19.5" customHeight="1" x14ac:dyDescent="0.25">
      <c r="A23" s="88"/>
      <c r="B23" s="88"/>
      <c r="C23" s="88"/>
      <c r="D23" s="88"/>
      <c r="E23" s="88" t="s">
        <v>55</v>
      </c>
      <c r="F23" s="88"/>
      <c r="G23" s="88"/>
      <c r="H23" s="88"/>
      <c r="I23" s="30" t="str">
        <f>IF(H23='Table Lists'!$I$2," ", IF(H23="YES", 7, IF(H23="NO", 0)))</f>
        <v xml:space="preserve"> </v>
      </c>
      <c r="J23" s="18" t="str">
        <f>IF(B23='Table Lists'!$B$2," ",IF(B23='Table Lists'!$I$3,'Table Lists'!$J$3,IF(B23='Table Lists'!$I$4,'Table Lists'!$J$4,IF(B23='Table Lists'!$I$5,'Table Lists'!$J$5,IF(B23='Table Lists'!$I$5,'Table Lists'!$J$5, IF(B23='Table Lists'!$I$6, 'Table Lists'!$J$6, IF(B23='Table Lists'!$I$7,'Table Lists'!$J$7,IF(B23='Table Lists'!$I$8,'Table Lists'!$J$8,IF(B23='Table Lists'!$I$9,'Table Lists'!$J$9,IF(B23='Table Lists'!$I$10,'Table Lists'!$J$10,IF(B23='Table Lists'!$I$11,'Table Lists'!$J$11,IF(B23='Table Lists'!$I$12,'Table Lists'!$J$12, IF(B23='Table Lists'!$I$13, 'Table Lists'!$J$13, IF(B23='Table Lists'!$I$14, 'Table Lists'!$J$14))))))))))))))</f>
        <v xml:space="preserve"> </v>
      </c>
      <c r="K23" s="78" t="str">
        <f>IF(B23='Table Lists'!$I$2, " ", 'Light Duty Vehicles'!J23/100)</f>
        <v xml:space="preserve"> </v>
      </c>
      <c r="L23" s="31" t="str">
        <f>IF(B23='Table Lists'!$B$2, " ", IF($M$1-G23&gt;20,15%,0%))</f>
        <v xml:space="preserve"> </v>
      </c>
      <c r="M23" s="18" t="str">
        <f>IF(B23='Table Lists'!$B$2, " ", J23-(J23*L23)+I23)</f>
        <v xml:space="preserve"> </v>
      </c>
    </row>
    <row r="24" spans="1:13" ht="19.5" customHeight="1" x14ac:dyDescent="0.25">
      <c r="A24" s="88"/>
      <c r="B24" s="88"/>
      <c r="C24" s="88"/>
      <c r="D24" s="88"/>
      <c r="E24" s="88" t="s">
        <v>55</v>
      </c>
      <c r="F24" s="88"/>
      <c r="G24" s="88"/>
      <c r="H24" s="88"/>
      <c r="I24" s="30" t="str">
        <f>IF(H24='Table Lists'!$I$2," ", IF(H24="YES", 7, IF(H24="NO", 0)))</f>
        <v xml:space="preserve"> </v>
      </c>
      <c r="J24" s="18" t="str">
        <f>IF(B24='Table Lists'!$B$2," ",IF(B24='Table Lists'!$I$3,'Table Lists'!$J$3,IF(B24='Table Lists'!$I$4,'Table Lists'!$J$4,IF(B24='Table Lists'!$I$5,'Table Lists'!$J$5,IF(B24='Table Lists'!$I$5,'Table Lists'!$J$5, IF(B24='Table Lists'!$I$6, 'Table Lists'!$J$6, IF(B24='Table Lists'!$I$7,'Table Lists'!$J$7,IF(B24='Table Lists'!$I$8,'Table Lists'!$J$8,IF(B24='Table Lists'!$I$9,'Table Lists'!$J$9,IF(B24='Table Lists'!$I$10,'Table Lists'!$J$10,IF(B24='Table Lists'!$I$11,'Table Lists'!$J$11,IF(B24='Table Lists'!$I$12,'Table Lists'!$J$12, IF(B24='Table Lists'!$I$13, 'Table Lists'!$J$13, IF(B24='Table Lists'!$I$14, 'Table Lists'!$J$14))))))))))))))</f>
        <v xml:space="preserve"> </v>
      </c>
      <c r="K24" s="78" t="str">
        <f>IF(B24='Table Lists'!$I$2, " ", 'Light Duty Vehicles'!J24/100)</f>
        <v xml:space="preserve"> </v>
      </c>
      <c r="L24" s="31" t="str">
        <f>IF(B24='Table Lists'!$B$2, " ", IF($M$1-G24&gt;20,15%,0%))</f>
        <v xml:space="preserve"> </v>
      </c>
      <c r="M24" s="18" t="str">
        <f>IF(B24='Table Lists'!$B$2, " ", J24-(J24*L24)+I24)</f>
        <v xml:space="preserve"> </v>
      </c>
    </row>
    <row r="25" spans="1:13" ht="19.5" customHeight="1" x14ac:dyDescent="0.25">
      <c r="A25" s="88"/>
      <c r="B25" s="88"/>
      <c r="C25" s="88"/>
      <c r="D25" s="88"/>
      <c r="E25" s="88" t="s">
        <v>55</v>
      </c>
      <c r="F25" s="88"/>
      <c r="G25" s="88"/>
      <c r="H25" s="88"/>
      <c r="I25" s="30" t="str">
        <f>IF(H25='Table Lists'!$I$2," ", IF(H25="YES", 7, IF(H25="NO", 0)))</f>
        <v xml:space="preserve"> </v>
      </c>
      <c r="J25" s="18" t="str">
        <f>IF(B25='Table Lists'!$B$2," ",IF(B25='Table Lists'!$I$3,'Table Lists'!$J$3,IF(B25='Table Lists'!$I$4,'Table Lists'!$J$4,IF(B25='Table Lists'!$I$5,'Table Lists'!$J$5,IF(B25='Table Lists'!$I$5,'Table Lists'!$J$5, IF(B25='Table Lists'!$I$6, 'Table Lists'!$J$6, IF(B25='Table Lists'!$I$7,'Table Lists'!$J$7,IF(B25='Table Lists'!$I$8,'Table Lists'!$J$8,IF(B25='Table Lists'!$I$9,'Table Lists'!$J$9,IF(B25='Table Lists'!$I$10,'Table Lists'!$J$10,IF(B25='Table Lists'!$I$11,'Table Lists'!$J$11,IF(B25='Table Lists'!$I$12,'Table Lists'!$J$12, IF(B25='Table Lists'!$I$13, 'Table Lists'!$J$13, IF(B25='Table Lists'!$I$14, 'Table Lists'!$J$14))))))))))))))</f>
        <v xml:space="preserve"> </v>
      </c>
      <c r="K25" s="78" t="str">
        <f>IF(B25='Table Lists'!$I$2, " ", 'Light Duty Vehicles'!J25/100)</f>
        <v xml:space="preserve"> </v>
      </c>
      <c r="L25" s="31" t="str">
        <f>IF(B25='Table Lists'!$B$2, " ", IF($M$1-G25&gt;20,15%,0%))</f>
        <v xml:space="preserve"> </v>
      </c>
      <c r="M25" s="18" t="str">
        <f>IF(B25='Table Lists'!$B$2, " ", J25-(J25*L25)+I25)</f>
        <v xml:space="preserve"> </v>
      </c>
    </row>
    <row r="26" spans="1:13" ht="19.5" customHeight="1" x14ac:dyDescent="0.25">
      <c r="A26" s="88"/>
      <c r="B26" s="88"/>
      <c r="C26" s="88"/>
      <c r="D26" s="88"/>
      <c r="E26" s="88" t="s">
        <v>55</v>
      </c>
      <c r="F26" s="88"/>
      <c r="G26" s="88"/>
      <c r="H26" s="88"/>
      <c r="I26" s="30" t="str">
        <f>IF(H26='Table Lists'!$I$2," ", IF(H26="YES", 7, IF(H26="NO", 0)))</f>
        <v xml:space="preserve"> </v>
      </c>
      <c r="J26" s="18" t="str">
        <f>IF(B26='Table Lists'!$B$2," ",IF(B26='Table Lists'!$I$3,'Table Lists'!$J$3,IF(B26='Table Lists'!$I$4,'Table Lists'!$J$4,IF(B26='Table Lists'!$I$5,'Table Lists'!$J$5,IF(B26='Table Lists'!$I$5,'Table Lists'!$J$5, IF(B26='Table Lists'!$I$6, 'Table Lists'!$J$6, IF(B26='Table Lists'!$I$7,'Table Lists'!$J$7,IF(B26='Table Lists'!$I$8,'Table Lists'!$J$8,IF(B26='Table Lists'!$I$9,'Table Lists'!$J$9,IF(B26='Table Lists'!$I$10,'Table Lists'!$J$10,IF(B26='Table Lists'!$I$11,'Table Lists'!$J$11,IF(B26='Table Lists'!$I$12,'Table Lists'!$J$12, IF(B26='Table Lists'!$I$13, 'Table Lists'!$J$13, IF(B26='Table Lists'!$I$14, 'Table Lists'!$J$14))))))))))))))</f>
        <v xml:space="preserve"> </v>
      </c>
      <c r="K26" s="78" t="str">
        <f>IF(B26='Table Lists'!$I$2, " ", 'Light Duty Vehicles'!J26/100)</f>
        <v xml:space="preserve"> </v>
      </c>
      <c r="L26" s="31" t="str">
        <f>IF(B26='Table Lists'!$B$2, " ", IF($M$1-G26&gt;20,15%,0%))</f>
        <v xml:space="preserve"> </v>
      </c>
      <c r="M26" s="18" t="str">
        <f>IF(B26='Table Lists'!$B$2, " ", J26-(J26*L26)+I26)</f>
        <v xml:space="preserve"> </v>
      </c>
    </row>
    <row r="27" spans="1:13" ht="19.5" customHeight="1" x14ac:dyDescent="0.25">
      <c r="A27" s="88"/>
      <c r="B27" s="88"/>
      <c r="C27" s="88"/>
      <c r="D27" s="88"/>
      <c r="E27" s="88" t="s">
        <v>55</v>
      </c>
      <c r="F27" s="88"/>
      <c r="G27" s="88"/>
      <c r="H27" s="88"/>
      <c r="I27" s="30" t="str">
        <f>IF(H27='Table Lists'!$I$2," ", IF(H27="YES", 7, IF(H27="NO", 0)))</f>
        <v xml:space="preserve"> </v>
      </c>
      <c r="J27" s="18" t="str">
        <f>IF(B27='Table Lists'!$B$2," ",IF(B27='Table Lists'!$I$3,'Table Lists'!$J$3,IF(B27='Table Lists'!$I$4,'Table Lists'!$J$4,IF(B27='Table Lists'!$I$5,'Table Lists'!$J$5,IF(B27='Table Lists'!$I$5,'Table Lists'!$J$5, IF(B27='Table Lists'!$I$6, 'Table Lists'!$J$6, IF(B27='Table Lists'!$I$7,'Table Lists'!$J$7,IF(B27='Table Lists'!$I$8,'Table Lists'!$J$8,IF(B27='Table Lists'!$I$9,'Table Lists'!$J$9,IF(B27='Table Lists'!$I$10,'Table Lists'!$J$10,IF(B27='Table Lists'!$I$11,'Table Lists'!$J$11,IF(B27='Table Lists'!$I$12,'Table Lists'!$J$12, IF(B27='Table Lists'!$I$13, 'Table Lists'!$J$13, IF(B27='Table Lists'!$I$14, 'Table Lists'!$J$14))))))))))))))</f>
        <v xml:space="preserve"> </v>
      </c>
      <c r="K27" s="78" t="str">
        <f>IF(B27='Table Lists'!$I$2, " ", 'Light Duty Vehicles'!J27/100)</f>
        <v xml:space="preserve"> </v>
      </c>
      <c r="L27" s="31" t="str">
        <f>IF(B27='Table Lists'!$B$2, " ", IF($M$1-G27&gt;20,15%,0%))</f>
        <v xml:space="preserve"> </v>
      </c>
      <c r="M27" s="18" t="str">
        <f>IF(B27='Table Lists'!$B$2, " ", J27-(J27*L27)+I27)</f>
        <v xml:space="preserve"> </v>
      </c>
    </row>
    <row r="28" spans="1:13" ht="19.5" customHeight="1" x14ac:dyDescent="0.25">
      <c r="A28" s="88"/>
      <c r="B28" s="88"/>
      <c r="C28" s="88"/>
      <c r="D28" s="88"/>
      <c r="E28" s="88" t="s">
        <v>55</v>
      </c>
      <c r="F28" s="88"/>
      <c r="G28" s="88"/>
      <c r="H28" s="88"/>
      <c r="I28" s="30" t="str">
        <f>IF(H28='Table Lists'!$I$2," ", IF(H28="YES", 7, IF(H28="NO", 0)))</f>
        <v xml:space="preserve"> </v>
      </c>
      <c r="J28" s="18" t="str">
        <f>IF(B28='Table Lists'!$B$2," ",IF(B28='Table Lists'!$I$3,'Table Lists'!$J$3,IF(B28='Table Lists'!$I$4,'Table Lists'!$J$4,IF(B28='Table Lists'!$I$5,'Table Lists'!$J$5,IF(B28='Table Lists'!$I$5,'Table Lists'!$J$5, IF(B28='Table Lists'!$I$6, 'Table Lists'!$J$6, IF(B28='Table Lists'!$I$7,'Table Lists'!$J$7,IF(B28='Table Lists'!$I$8,'Table Lists'!$J$8,IF(B28='Table Lists'!$I$9,'Table Lists'!$J$9,IF(B28='Table Lists'!$I$10,'Table Lists'!$J$10,IF(B28='Table Lists'!$I$11,'Table Lists'!$J$11,IF(B28='Table Lists'!$I$12,'Table Lists'!$J$12, IF(B28='Table Lists'!$I$13, 'Table Lists'!$J$13, IF(B28='Table Lists'!$I$14, 'Table Lists'!$J$14))))))))))))))</f>
        <v xml:space="preserve"> </v>
      </c>
      <c r="K28" s="78" t="str">
        <f>IF(B28='Table Lists'!$I$2, " ", 'Light Duty Vehicles'!J28/100)</f>
        <v xml:space="preserve"> </v>
      </c>
      <c r="L28" s="31" t="str">
        <f>IF(B28='Table Lists'!$B$2, " ", IF($M$1-G28&gt;20,15%,0%))</f>
        <v xml:space="preserve"> </v>
      </c>
      <c r="M28" s="18" t="str">
        <f>IF(B28='Table Lists'!$B$2, " ", J28-(J28*L28)+I28)</f>
        <v xml:space="preserve"> </v>
      </c>
    </row>
    <row r="29" spans="1:13" ht="19.5" customHeight="1" x14ac:dyDescent="0.25">
      <c r="A29" s="88"/>
      <c r="B29" s="88"/>
      <c r="C29" s="88"/>
      <c r="D29" s="88"/>
      <c r="E29" s="88" t="s">
        <v>55</v>
      </c>
      <c r="F29" s="88"/>
      <c r="G29" s="88"/>
      <c r="H29" s="88"/>
      <c r="I29" s="30" t="str">
        <f>IF(H29='Table Lists'!$I$2," ", IF(H29="YES", 7, IF(H29="NO", 0)))</f>
        <v xml:space="preserve"> </v>
      </c>
      <c r="J29" s="18" t="str">
        <f>IF(B29='Table Lists'!$B$2," ",IF(B29='Table Lists'!$I$3,'Table Lists'!$J$3,IF(B29='Table Lists'!$I$4,'Table Lists'!$J$4,IF(B29='Table Lists'!$I$5,'Table Lists'!$J$5,IF(B29='Table Lists'!$I$5,'Table Lists'!$J$5, IF(B29='Table Lists'!$I$6, 'Table Lists'!$J$6, IF(B29='Table Lists'!$I$7,'Table Lists'!$J$7,IF(B29='Table Lists'!$I$8,'Table Lists'!$J$8,IF(B29='Table Lists'!$I$9,'Table Lists'!$J$9,IF(B29='Table Lists'!$I$10,'Table Lists'!$J$10,IF(B29='Table Lists'!$I$11,'Table Lists'!$J$11,IF(B29='Table Lists'!$I$12,'Table Lists'!$J$12, IF(B29='Table Lists'!$I$13, 'Table Lists'!$J$13, IF(B29='Table Lists'!$I$14, 'Table Lists'!$J$14))))))))))))))</f>
        <v xml:space="preserve"> </v>
      </c>
      <c r="K29" s="78" t="str">
        <f>IF(B29='Table Lists'!$I$2, " ", 'Light Duty Vehicles'!J29/100)</f>
        <v xml:space="preserve"> </v>
      </c>
      <c r="L29" s="31" t="str">
        <f>IF(B29='Table Lists'!$B$2, " ", IF($M$1-G29&gt;20,15%,0%))</f>
        <v xml:space="preserve"> </v>
      </c>
      <c r="M29" s="18" t="str">
        <f>IF(B29='Table Lists'!$B$2, " ", J29-(J29*L29)+I29)</f>
        <v xml:space="preserve"> </v>
      </c>
    </row>
    <row r="30" spans="1:13" ht="19.5" customHeight="1" x14ac:dyDescent="0.25">
      <c r="A30" s="88"/>
      <c r="B30" s="88"/>
      <c r="C30" s="88"/>
      <c r="D30" s="88"/>
      <c r="E30" s="88" t="s">
        <v>55</v>
      </c>
      <c r="F30" s="88"/>
      <c r="G30" s="88"/>
      <c r="H30" s="88"/>
      <c r="I30" s="30" t="str">
        <f>IF(H30='Table Lists'!$I$2," ", IF(H30="YES", 7, IF(H30="NO", 0)))</f>
        <v xml:space="preserve"> </v>
      </c>
      <c r="J30" s="18" t="str">
        <f>IF(B30='Table Lists'!$B$2," ",IF(B30='Table Lists'!$I$3,'Table Lists'!$J$3,IF(B30='Table Lists'!$I$4,'Table Lists'!$J$4,IF(B30='Table Lists'!$I$5,'Table Lists'!$J$5,IF(B30='Table Lists'!$I$5,'Table Lists'!$J$5, IF(B30='Table Lists'!$I$6, 'Table Lists'!$J$6, IF(B30='Table Lists'!$I$7,'Table Lists'!$J$7,IF(B30='Table Lists'!$I$8,'Table Lists'!$J$8,IF(B30='Table Lists'!$I$9,'Table Lists'!$J$9,IF(B30='Table Lists'!$I$10,'Table Lists'!$J$10,IF(B30='Table Lists'!$I$11,'Table Lists'!$J$11,IF(B30='Table Lists'!$I$12,'Table Lists'!$J$12, IF(B30='Table Lists'!$I$13, 'Table Lists'!$J$13, IF(B30='Table Lists'!$I$14, 'Table Lists'!$J$14))))))))))))))</f>
        <v xml:space="preserve"> </v>
      </c>
      <c r="K30" s="78" t="str">
        <f>IF(B30='Table Lists'!$I$2, " ", 'Light Duty Vehicles'!J30/100)</f>
        <v xml:space="preserve"> </v>
      </c>
      <c r="L30" s="31" t="str">
        <f>IF(B30='Table Lists'!$B$2, " ", IF($M$1-G30&gt;20,15%,0%))</f>
        <v xml:space="preserve"> </v>
      </c>
      <c r="M30" s="18" t="str">
        <f>IF(B30='Table Lists'!$B$2, " ", J30-(J30*L30)+I30)</f>
        <v xml:space="preserve"> </v>
      </c>
    </row>
    <row r="31" spans="1:13" ht="19.5" customHeight="1" x14ac:dyDescent="0.25">
      <c r="A31" s="88"/>
      <c r="B31" s="88"/>
      <c r="C31" s="88"/>
      <c r="D31" s="88"/>
      <c r="E31" s="88" t="s">
        <v>55</v>
      </c>
      <c r="F31" s="88"/>
      <c r="G31" s="88"/>
      <c r="H31" s="88"/>
      <c r="I31" s="30" t="str">
        <f>IF(H31='Table Lists'!$I$2," ", IF(H31="YES", 7, IF(H31="NO", 0)))</f>
        <v xml:space="preserve"> </v>
      </c>
      <c r="J31" s="18" t="str">
        <f>IF(B31='Table Lists'!$B$2," ",IF(B31='Table Lists'!$I$3,'Table Lists'!$J$3,IF(B31='Table Lists'!$I$4,'Table Lists'!$J$4,IF(B31='Table Lists'!$I$5,'Table Lists'!$J$5,IF(B31='Table Lists'!$I$5,'Table Lists'!$J$5, IF(B31='Table Lists'!$I$6, 'Table Lists'!$J$6, IF(B31='Table Lists'!$I$7,'Table Lists'!$J$7,IF(B31='Table Lists'!$I$8,'Table Lists'!$J$8,IF(B31='Table Lists'!$I$9,'Table Lists'!$J$9,IF(B31='Table Lists'!$I$10,'Table Lists'!$J$10,IF(B31='Table Lists'!$I$11,'Table Lists'!$J$11,IF(B31='Table Lists'!$I$12,'Table Lists'!$J$12, IF(B31='Table Lists'!$I$13, 'Table Lists'!$J$13, IF(B31='Table Lists'!$I$14, 'Table Lists'!$J$14))))))))))))))</f>
        <v xml:space="preserve"> </v>
      </c>
      <c r="K31" s="78" t="str">
        <f>IF(B31='Table Lists'!$I$2, " ", 'Light Duty Vehicles'!J31/100)</f>
        <v xml:space="preserve"> </v>
      </c>
      <c r="L31" s="31" t="str">
        <f>IF(B31='Table Lists'!$B$2, " ", IF($M$1-G31&gt;20,15%,0%))</f>
        <v xml:space="preserve"> </v>
      </c>
      <c r="M31" s="18" t="str">
        <f>IF(B31='Table Lists'!$B$2, " ", J31-(J31*L31)+I31)</f>
        <v xml:space="preserve"> </v>
      </c>
    </row>
    <row r="32" spans="1:13" ht="19.5" customHeight="1" x14ac:dyDescent="0.25">
      <c r="A32" s="88"/>
      <c r="B32" s="88"/>
      <c r="C32" s="88"/>
      <c r="D32" s="88"/>
      <c r="E32" s="88" t="s">
        <v>55</v>
      </c>
      <c r="F32" s="88"/>
      <c r="G32" s="88"/>
      <c r="H32" s="88"/>
      <c r="I32" s="30" t="str">
        <f>IF(H32='Table Lists'!$I$2," ", IF(H32="YES", 7, IF(H32="NO", 0)))</f>
        <v xml:space="preserve"> </v>
      </c>
      <c r="J32" s="18" t="str">
        <f>IF(B32='Table Lists'!$B$2," ",IF(B32='Table Lists'!$I$3,'Table Lists'!$J$3,IF(B32='Table Lists'!$I$4,'Table Lists'!$J$4,IF(B32='Table Lists'!$I$5,'Table Lists'!$J$5,IF(B32='Table Lists'!$I$5,'Table Lists'!$J$5, IF(B32='Table Lists'!$I$6, 'Table Lists'!$J$6, IF(B32='Table Lists'!$I$7,'Table Lists'!$J$7,IF(B32='Table Lists'!$I$8,'Table Lists'!$J$8,IF(B32='Table Lists'!$I$9,'Table Lists'!$J$9,IF(B32='Table Lists'!$I$10,'Table Lists'!$J$10,IF(B32='Table Lists'!$I$11,'Table Lists'!$J$11,IF(B32='Table Lists'!$I$12,'Table Lists'!$J$12, IF(B32='Table Lists'!$I$13, 'Table Lists'!$J$13, IF(B32='Table Lists'!$I$14, 'Table Lists'!$J$14))))))))))))))</f>
        <v xml:space="preserve"> </v>
      </c>
      <c r="K32" s="78" t="str">
        <f>IF(B32='Table Lists'!$I$2, " ", 'Light Duty Vehicles'!J32/100)</f>
        <v xml:space="preserve"> </v>
      </c>
      <c r="L32" s="31" t="str">
        <f>IF(B32='Table Lists'!$B$2, " ", IF($M$1-G32&gt;20,15%,0%))</f>
        <v xml:space="preserve"> </v>
      </c>
      <c r="M32" s="18" t="str">
        <f>IF(B32='Table Lists'!$B$2, " ", J32-(J32*L32)+I32)</f>
        <v xml:space="preserve"> </v>
      </c>
    </row>
    <row r="33" spans="1:13" ht="19.5" customHeight="1" x14ac:dyDescent="0.25">
      <c r="A33" s="88"/>
      <c r="B33" s="88"/>
      <c r="C33" s="88"/>
      <c r="D33" s="88"/>
      <c r="E33" s="88" t="s">
        <v>55</v>
      </c>
      <c r="F33" s="88"/>
      <c r="G33" s="88"/>
      <c r="H33" s="88"/>
      <c r="I33" s="30" t="str">
        <f>IF(H33='Table Lists'!$I$2," ", IF(H33="YES", 7, IF(H33="NO", 0)))</f>
        <v xml:space="preserve"> </v>
      </c>
      <c r="J33" s="18" t="str">
        <f>IF(B33='Table Lists'!$B$2," ",IF(B33='Table Lists'!$I$3,'Table Lists'!$J$3,IF(B33='Table Lists'!$I$4,'Table Lists'!$J$4,IF(B33='Table Lists'!$I$5,'Table Lists'!$J$5,IF(B33='Table Lists'!$I$5,'Table Lists'!$J$5, IF(B33='Table Lists'!$I$6, 'Table Lists'!$J$6, IF(B33='Table Lists'!$I$7,'Table Lists'!$J$7,IF(B33='Table Lists'!$I$8,'Table Lists'!$J$8,IF(B33='Table Lists'!$I$9,'Table Lists'!$J$9,IF(B33='Table Lists'!$I$10,'Table Lists'!$J$10,IF(B33='Table Lists'!$I$11,'Table Lists'!$J$11,IF(B33='Table Lists'!$I$12,'Table Lists'!$J$12, IF(B33='Table Lists'!$I$13, 'Table Lists'!$J$13, IF(B33='Table Lists'!$I$14, 'Table Lists'!$J$14))))))))))))))</f>
        <v xml:space="preserve"> </v>
      </c>
      <c r="K33" s="78" t="str">
        <f>IF(B33='Table Lists'!$I$2, " ", 'Light Duty Vehicles'!J33/100)</f>
        <v xml:space="preserve"> </v>
      </c>
      <c r="L33" s="31" t="str">
        <f>IF(B33='Table Lists'!$B$2, " ", IF($M$1-G33&gt;20,15%,0%))</f>
        <v xml:space="preserve"> </v>
      </c>
      <c r="M33" s="18" t="str">
        <f>IF(B33='Table Lists'!$B$2, " ", J33-(J33*L33)+I33)</f>
        <v xml:space="preserve"> </v>
      </c>
    </row>
    <row r="34" spans="1:13" ht="19.5" customHeight="1" x14ac:dyDescent="0.25">
      <c r="A34" s="88"/>
      <c r="B34" s="88"/>
      <c r="C34" s="88"/>
      <c r="D34" s="88"/>
      <c r="E34" s="88" t="s">
        <v>55</v>
      </c>
      <c r="F34" s="88"/>
      <c r="G34" s="88"/>
      <c r="H34" s="88"/>
      <c r="I34" s="30" t="str">
        <f>IF(H34='Table Lists'!$I$2," ", IF(H34="YES", 7, IF(H34="NO", 0)))</f>
        <v xml:space="preserve"> </v>
      </c>
      <c r="J34" s="18" t="str">
        <f>IF(B34='Table Lists'!$B$2," ",IF(B34='Table Lists'!$I$3,'Table Lists'!$J$3,IF(B34='Table Lists'!$I$4,'Table Lists'!$J$4,IF(B34='Table Lists'!$I$5,'Table Lists'!$J$5,IF(B34='Table Lists'!$I$5,'Table Lists'!$J$5, IF(B34='Table Lists'!$I$6, 'Table Lists'!$J$6, IF(B34='Table Lists'!$I$7,'Table Lists'!$J$7,IF(B34='Table Lists'!$I$8,'Table Lists'!$J$8,IF(B34='Table Lists'!$I$9,'Table Lists'!$J$9,IF(B34='Table Lists'!$I$10,'Table Lists'!$J$10,IF(B34='Table Lists'!$I$11,'Table Lists'!$J$11,IF(B34='Table Lists'!$I$12,'Table Lists'!$J$12, IF(B34='Table Lists'!$I$13, 'Table Lists'!$J$13, IF(B34='Table Lists'!$I$14, 'Table Lists'!$J$14))))))))))))))</f>
        <v xml:space="preserve"> </v>
      </c>
      <c r="K34" s="78" t="str">
        <f>IF(B34='Table Lists'!$I$2, " ", 'Light Duty Vehicles'!J34/100)</f>
        <v xml:space="preserve"> </v>
      </c>
      <c r="L34" s="31" t="str">
        <f>IF(B34='Table Lists'!$B$2, " ", IF($M$1-G34&gt;20,15%,0%))</f>
        <v xml:space="preserve"> </v>
      </c>
      <c r="M34" s="18" t="str">
        <f>IF(B34='Table Lists'!$B$2, " ", J34-(J34*L34)+I34)</f>
        <v xml:space="preserve"> </v>
      </c>
    </row>
    <row r="35" spans="1:13" ht="19.5" customHeight="1" x14ac:dyDescent="0.25">
      <c r="A35" s="88"/>
      <c r="B35" s="88"/>
      <c r="C35" s="88"/>
      <c r="D35" s="88"/>
      <c r="E35" s="88" t="s">
        <v>55</v>
      </c>
      <c r="F35" s="88"/>
      <c r="G35" s="88"/>
      <c r="H35" s="88"/>
      <c r="I35" s="30" t="str">
        <f>IF(H35='Table Lists'!$I$2," ", IF(H35="YES", 7, IF(H35="NO", 0)))</f>
        <v xml:space="preserve"> </v>
      </c>
      <c r="J35" s="18" t="str">
        <f>IF(B35='Table Lists'!$B$2," ",IF(B35='Table Lists'!$I$3,'Table Lists'!$J$3,IF(B35='Table Lists'!$I$4,'Table Lists'!$J$4,IF(B35='Table Lists'!$I$5,'Table Lists'!$J$5,IF(B35='Table Lists'!$I$5,'Table Lists'!$J$5, IF(B35='Table Lists'!$I$6, 'Table Lists'!$J$6, IF(B35='Table Lists'!$I$7,'Table Lists'!$J$7,IF(B35='Table Lists'!$I$8,'Table Lists'!$J$8,IF(B35='Table Lists'!$I$9,'Table Lists'!$J$9,IF(B35='Table Lists'!$I$10,'Table Lists'!$J$10,IF(B35='Table Lists'!$I$11,'Table Lists'!$J$11,IF(B35='Table Lists'!$I$12,'Table Lists'!$J$12, IF(B35='Table Lists'!$I$13, 'Table Lists'!$J$13, IF(B35='Table Lists'!$I$14, 'Table Lists'!$J$14))))))))))))))</f>
        <v xml:space="preserve"> </v>
      </c>
      <c r="K35" s="78" t="str">
        <f>IF(B35='Table Lists'!$I$2, " ", 'Light Duty Vehicles'!J35/100)</f>
        <v xml:space="preserve"> </v>
      </c>
      <c r="L35" s="31" t="str">
        <f>IF(B35='Table Lists'!$B$2, " ", IF($M$1-G35&gt;20,15%,0%))</f>
        <v xml:space="preserve"> </v>
      </c>
      <c r="M35" s="18" t="str">
        <f>IF(B35='Table Lists'!$B$2, " ", J35-(J35*L35)+I35)</f>
        <v xml:space="preserve"> </v>
      </c>
    </row>
    <row r="36" spans="1:13" ht="19.5" customHeight="1" x14ac:dyDescent="0.25">
      <c r="A36" s="88"/>
      <c r="B36" s="88"/>
      <c r="C36" s="88"/>
      <c r="D36" s="88"/>
      <c r="E36" s="88" t="s">
        <v>55</v>
      </c>
      <c r="F36" s="88"/>
      <c r="G36" s="88"/>
      <c r="H36" s="88"/>
      <c r="I36" s="30" t="str">
        <f>IF(H36='Table Lists'!$I$2," ", IF(H36="YES", 7, IF(H36="NO", 0)))</f>
        <v xml:space="preserve"> </v>
      </c>
      <c r="J36" s="18" t="str">
        <f>IF(B36='Table Lists'!$B$2," ",IF(B36='Table Lists'!$I$3,'Table Lists'!$J$3,IF(B36='Table Lists'!$I$4,'Table Lists'!$J$4,IF(B36='Table Lists'!$I$5,'Table Lists'!$J$5,IF(B36='Table Lists'!$I$5,'Table Lists'!$J$5, IF(B36='Table Lists'!$I$6, 'Table Lists'!$J$6, IF(B36='Table Lists'!$I$7,'Table Lists'!$J$7,IF(B36='Table Lists'!$I$8,'Table Lists'!$J$8,IF(B36='Table Lists'!$I$9,'Table Lists'!$J$9,IF(B36='Table Lists'!$I$10,'Table Lists'!$J$10,IF(B36='Table Lists'!$I$11,'Table Lists'!$J$11,IF(B36='Table Lists'!$I$12,'Table Lists'!$J$12, IF(B36='Table Lists'!$I$13, 'Table Lists'!$J$13, IF(B36='Table Lists'!$I$14, 'Table Lists'!$J$14))))))))))))))</f>
        <v xml:space="preserve"> </v>
      </c>
      <c r="K36" s="78" t="str">
        <f>IF(B36='Table Lists'!$I$2, " ", 'Light Duty Vehicles'!J36/100)</f>
        <v xml:space="preserve"> </v>
      </c>
      <c r="L36" s="31" t="str">
        <f>IF(B36='Table Lists'!$B$2, " ", IF($M$1-G36&gt;20,15%,0%))</f>
        <v xml:space="preserve"> </v>
      </c>
      <c r="M36" s="18" t="str">
        <f>IF(B36='Table Lists'!$B$2, " ", J36-(J36*L36)+I36)</f>
        <v xml:space="preserve"> </v>
      </c>
    </row>
    <row r="37" spans="1:13" ht="19.5" customHeight="1" x14ac:dyDescent="0.25">
      <c r="A37" s="88"/>
      <c r="B37" s="88"/>
      <c r="C37" s="88"/>
      <c r="D37" s="88"/>
      <c r="E37" s="88" t="s">
        <v>55</v>
      </c>
      <c r="F37" s="88"/>
      <c r="G37" s="88"/>
      <c r="H37" s="88"/>
      <c r="I37" s="30" t="str">
        <f>IF(H37='Table Lists'!$I$2," ", IF(H37="YES", 7, IF(H37="NO", 0)))</f>
        <v xml:space="preserve"> </v>
      </c>
      <c r="J37" s="18" t="str">
        <f>IF(B37='Table Lists'!$B$2," ",IF(B37='Table Lists'!$I$3,'Table Lists'!$J$3,IF(B37='Table Lists'!$I$4,'Table Lists'!$J$4,IF(B37='Table Lists'!$I$5,'Table Lists'!$J$5,IF(B37='Table Lists'!$I$5,'Table Lists'!$J$5, IF(B37='Table Lists'!$I$6, 'Table Lists'!$J$6, IF(B37='Table Lists'!$I$7,'Table Lists'!$J$7,IF(B37='Table Lists'!$I$8,'Table Lists'!$J$8,IF(B37='Table Lists'!$I$9,'Table Lists'!$J$9,IF(B37='Table Lists'!$I$10,'Table Lists'!$J$10,IF(B37='Table Lists'!$I$11,'Table Lists'!$J$11,IF(B37='Table Lists'!$I$12,'Table Lists'!$J$12, IF(B37='Table Lists'!$I$13, 'Table Lists'!$J$13, IF(B37='Table Lists'!$I$14, 'Table Lists'!$J$14))))))))))))))</f>
        <v xml:space="preserve"> </v>
      </c>
      <c r="K37" s="78" t="str">
        <f>IF(B37='Table Lists'!$I$2, " ", 'Light Duty Vehicles'!J37/100)</f>
        <v xml:space="preserve"> </v>
      </c>
      <c r="L37" s="31" t="str">
        <f>IF(B37='Table Lists'!$B$2, " ", IF($M$1-G37&gt;20,15%,0%))</f>
        <v xml:space="preserve"> </v>
      </c>
      <c r="M37" s="18" t="str">
        <f>IF(B37='Table Lists'!$B$2, " ", J37-(J37*L37)+I37)</f>
        <v xml:space="preserve"> </v>
      </c>
    </row>
    <row r="38" spans="1:13" ht="19.5" customHeight="1" x14ac:dyDescent="0.25">
      <c r="A38" s="88"/>
      <c r="B38" s="88"/>
      <c r="C38" s="88"/>
      <c r="D38" s="88"/>
      <c r="E38" s="88" t="s">
        <v>55</v>
      </c>
      <c r="F38" s="88"/>
      <c r="G38" s="88"/>
      <c r="H38" s="88"/>
      <c r="I38" s="30" t="str">
        <f>IF(H38='Table Lists'!$I$2," ", IF(H38="YES", 7, IF(H38="NO", 0)))</f>
        <v xml:space="preserve"> </v>
      </c>
      <c r="J38" s="18" t="str">
        <f>IF(B38='Table Lists'!$B$2," ",IF(B38='Table Lists'!$I$3,'Table Lists'!$J$3,IF(B38='Table Lists'!$I$4,'Table Lists'!$J$4,IF(B38='Table Lists'!$I$5,'Table Lists'!$J$5,IF(B38='Table Lists'!$I$5,'Table Lists'!$J$5, IF(B38='Table Lists'!$I$6, 'Table Lists'!$J$6, IF(B38='Table Lists'!$I$7,'Table Lists'!$J$7,IF(B38='Table Lists'!$I$8,'Table Lists'!$J$8,IF(B38='Table Lists'!$I$9,'Table Lists'!$J$9,IF(B38='Table Lists'!$I$10,'Table Lists'!$J$10,IF(B38='Table Lists'!$I$11,'Table Lists'!$J$11,IF(B38='Table Lists'!$I$12,'Table Lists'!$J$12, IF(B38='Table Lists'!$I$13, 'Table Lists'!$J$13, IF(B38='Table Lists'!$I$14, 'Table Lists'!$J$14))))))))))))))</f>
        <v xml:space="preserve"> </v>
      </c>
      <c r="K38" s="78" t="str">
        <f>IF(B38='Table Lists'!$I$2, " ", 'Light Duty Vehicles'!J38/100)</f>
        <v xml:space="preserve"> </v>
      </c>
      <c r="L38" s="31" t="str">
        <f>IF(B38='Table Lists'!$B$2, " ", IF($M$1-G38&gt;20,15%,0%))</f>
        <v xml:space="preserve"> </v>
      </c>
      <c r="M38" s="18" t="str">
        <f>IF(B38='Table Lists'!$B$2, " ", J38-(J38*L38)+I38)</f>
        <v xml:space="preserve"> </v>
      </c>
    </row>
    <row r="39" spans="1:13" ht="19.5" customHeight="1" x14ac:dyDescent="0.25">
      <c r="A39" s="88"/>
      <c r="B39" s="88"/>
      <c r="C39" s="88"/>
      <c r="D39" s="88"/>
      <c r="E39" s="88" t="s">
        <v>55</v>
      </c>
      <c r="F39" s="88"/>
      <c r="G39" s="88"/>
      <c r="H39" s="88"/>
      <c r="I39" s="30" t="str">
        <f>IF(H39='Table Lists'!$I$2," ", IF(H39="YES", 7, IF(H39="NO", 0)))</f>
        <v xml:space="preserve"> </v>
      </c>
      <c r="J39" s="18" t="str">
        <f>IF(B39='Table Lists'!$B$2," ",IF(B39='Table Lists'!$I$3,'Table Lists'!$J$3,IF(B39='Table Lists'!$I$4,'Table Lists'!$J$4,IF(B39='Table Lists'!$I$5,'Table Lists'!$J$5,IF(B39='Table Lists'!$I$5,'Table Lists'!$J$5, IF(B39='Table Lists'!$I$6, 'Table Lists'!$J$6, IF(B39='Table Lists'!$I$7,'Table Lists'!$J$7,IF(B39='Table Lists'!$I$8,'Table Lists'!$J$8,IF(B39='Table Lists'!$I$9,'Table Lists'!$J$9,IF(B39='Table Lists'!$I$10,'Table Lists'!$J$10,IF(B39='Table Lists'!$I$11,'Table Lists'!$J$11,IF(B39='Table Lists'!$I$12,'Table Lists'!$J$12, IF(B39='Table Lists'!$I$13, 'Table Lists'!$J$13, IF(B39='Table Lists'!$I$14, 'Table Lists'!$J$14))))))))))))))</f>
        <v xml:space="preserve"> </v>
      </c>
      <c r="K39" s="78" t="str">
        <f>IF(B39='Table Lists'!$I$2, " ", 'Light Duty Vehicles'!J39/100)</f>
        <v xml:space="preserve"> </v>
      </c>
      <c r="L39" s="31" t="str">
        <f>IF(B39='Table Lists'!$B$2, " ", IF($M$1-G39&gt;20,15%,0%))</f>
        <v xml:space="preserve"> </v>
      </c>
      <c r="M39" s="18" t="str">
        <f>IF(B39='Table Lists'!$B$2, " ", J39-(J39*L39)+I39)</f>
        <v xml:space="preserve"> </v>
      </c>
    </row>
    <row r="40" spans="1:13" ht="19.5" customHeight="1" x14ac:dyDescent="0.25">
      <c r="A40" s="88"/>
      <c r="B40" s="88"/>
      <c r="C40" s="88"/>
      <c r="D40" s="88"/>
      <c r="E40" s="88" t="s">
        <v>55</v>
      </c>
      <c r="F40" s="88"/>
      <c r="G40" s="88"/>
      <c r="H40" s="88"/>
      <c r="I40" s="30" t="str">
        <f>IF(H40='Table Lists'!$I$2," ", IF(H40="YES", 7, IF(H40="NO", 0)))</f>
        <v xml:space="preserve"> </v>
      </c>
      <c r="J40" s="18" t="str">
        <f>IF(B40='Table Lists'!$B$2," ",IF(B40='Table Lists'!$I$3,'Table Lists'!$J$3,IF(B40='Table Lists'!$I$4,'Table Lists'!$J$4,IF(B40='Table Lists'!$I$5,'Table Lists'!$J$5,IF(B40='Table Lists'!$I$5,'Table Lists'!$J$5, IF(B40='Table Lists'!$I$6, 'Table Lists'!$J$6, IF(B40='Table Lists'!$I$7,'Table Lists'!$J$7,IF(B40='Table Lists'!$I$8,'Table Lists'!$J$8,IF(B40='Table Lists'!$I$9,'Table Lists'!$J$9,IF(B40='Table Lists'!$I$10,'Table Lists'!$J$10,IF(B40='Table Lists'!$I$11,'Table Lists'!$J$11,IF(B40='Table Lists'!$I$12,'Table Lists'!$J$12, IF(B40='Table Lists'!$I$13, 'Table Lists'!$J$13, IF(B40='Table Lists'!$I$14, 'Table Lists'!$J$14))))))))))))))</f>
        <v xml:space="preserve"> </v>
      </c>
      <c r="K40" s="78" t="str">
        <f>IF(B40='Table Lists'!$I$2, " ", 'Light Duty Vehicles'!J40/100)</f>
        <v xml:space="preserve"> </v>
      </c>
      <c r="L40" s="31" t="str">
        <f>IF(B40='Table Lists'!$B$2, " ", IF($M$1-G40&gt;20,15%,0%))</f>
        <v xml:space="preserve"> </v>
      </c>
      <c r="M40" s="18" t="str">
        <f>IF(B40='Table Lists'!$B$2, " ", J40-(J40*L40)+I40)</f>
        <v xml:space="preserve"> </v>
      </c>
    </row>
    <row r="41" spans="1:13" ht="19.5" customHeight="1" x14ac:dyDescent="0.25">
      <c r="A41" s="88"/>
      <c r="B41" s="88"/>
      <c r="C41" s="88"/>
      <c r="D41" s="88"/>
      <c r="E41" s="88" t="s">
        <v>55</v>
      </c>
      <c r="F41" s="88"/>
      <c r="G41" s="88"/>
      <c r="H41" s="88"/>
      <c r="I41" s="30" t="str">
        <f>IF(H41='Table Lists'!$I$2," ", IF(H41="YES", 7, IF(H41="NO", 0)))</f>
        <v xml:space="preserve"> </v>
      </c>
      <c r="J41" s="18" t="str">
        <f>IF(B41='Table Lists'!$B$2," ",IF(B41='Table Lists'!$I$3,'Table Lists'!$J$3,IF(B41='Table Lists'!$I$4,'Table Lists'!$J$4,IF(B41='Table Lists'!$I$5,'Table Lists'!$J$5,IF(B41='Table Lists'!$I$5,'Table Lists'!$J$5, IF(B41='Table Lists'!$I$6, 'Table Lists'!$J$6, IF(B41='Table Lists'!$I$7,'Table Lists'!$J$7,IF(B41='Table Lists'!$I$8,'Table Lists'!$J$8,IF(B41='Table Lists'!$I$9,'Table Lists'!$J$9,IF(B41='Table Lists'!$I$10,'Table Lists'!$J$10,IF(B41='Table Lists'!$I$11,'Table Lists'!$J$11,IF(B41='Table Lists'!$I$12,'Table Lists'!$J$12, IF(B41='Table Lists'!$I$13, 'Table Lists'!$J$13, IF(B41='Table Lists'!$I$14, 'Table Lists'!$J$14))))))))))))))</f>
        <v xml:space="preserve"> </v>
      </c>
      <c r="K41" s="78" t="str">
        <f>IF(B41='Table Lists'!$I$2, " ", 'Light Duty Vehicles'!J41/100)</f>
        <v xml:space="preserve"> </v>
      </c>
      <c r="L41" s="31" t="str">
        <f>IF(B41='Table Lists'!$B$2, " ", IF($M$1-G41&gt;20,15%,0%))</f>
        <v xml:space="preserve"> </v>
      </c>
      <c r="M41" s="18" t="str">
        <f>IF(B41='Table Lists'!$B$2, " ", J41-(J41*L41)+I41)</f>
        <v xml:space="preserve"> </v>
      </c>
    </row>
    <row r="42" spans="1:13" ht="19.5" customHeight="1" x14ac:dyDescent="0.25">
      <c r="A42" s="88"/>
      <c r="B42" s="88"/>
      <c r="C42" s="88"/>
      <c r="D42" s="88"/>
      <c r="E42" s="88" t="s">
        <v>55</v>
      </c>
      <c r="F42" s="88"/>
      <c r="G42" s="88"/>
      <c r="H42" s="88"/>
      <c r="I42" s="30" t="str">
        <f>IF(H42='Table Lists'!$I$2," ", IF(H42="YES", 7, IF(H42="NO", 0)))</f>
        <v xml:space="preserve"> </v>
      </c>
      <c r="J42" s="18" t="str">
        <f>IF(B42='Table Lists'!$B$2," ",IF(B42='Table Lists'!$I$3,'Table Lists'!$J$3,IF(B42='Table Lists'!$I$4,'Table Lists'!$J$4,IF(B42='Table Lists'!$I$5,'Table Lists'!$J$5,IF(B42='Table Lists'!$I$5,'Table Lists'!$J$5, IF(B42='Table Lists'!$I$6, 'Table Lists'!$J$6, IF(B42='Table Lists'!$I$7,'Table Lists'!$J$7,IF(B42='Table Lists'!$I$8,'Table Lists'!$J$8,IF(B42='Table Lists'!$I$9,'Table Lists'!$J$9,IF(B42='Table Lists'!$I$10,'Table Lists'!$J$10,IF(B42='Table Lists'!$I$11,'Table Lists'!$J$11,IF(B42='Table Lists'!$I$12,'Table Lists'!$J$12, IF(B42='Table Lists'!$I$13, 'Table Lists'!$J$13, IF(B42='Table Lists'!$I$14, 'Table Lists'!$J$14))))))))))))))</f>
        <v xml:space="preserve"> </v>
      </c>
      <c r="K42" s="78" t="str">
        <f>IF(B42='Table Lists'!$I$2, " ", 'Light Duty Vehicles'!J42/100)</f>
        <v xml:space="preserve"> </v>
      </c>
      <c r="L42" s="31" t="str">
        <f>IF(B42='Table Lists'!$B$2, " ", IF($M$1-G42&gt;20,15%,0%))</f>
        <v xml:space="preserve"> </v>
      </c>
      <c r="M42" s="18" t="str">
        <f>IF(B42='Table Lists'!$B$2, " ", J42-(J42*L42)+I42)</f>
        <v xml:space="preserve"> </v>
      </c>
    </row>
    <row r="43" spans="1:13" ht="19.5" customHeight="1" x14ac:dyDescent="0.25">
      <c r="I43" s="20"/>
      <c r="J43" s="20"/>
      <c r="K43" s="20"/>
      <c r="L43" s="20"/>
      <c r="M43" s="20"/>
    </row>
    <row r="44" spans="1:13" ht="19.5" customHeight="1" x14ac:dyDescent="0.25">
      <c r="I44" s="20"/>
      <c r="J44" s="20"/>
      <c r="K44" s="20"/>
      <c r="L44" s="20"/>
      <c r="M44" s="20"/>
    </row>
    <row r="45" spans="1:13" ht="19.5" customHeight="1" x14ac:dyDescent="0.25">
      <c r="I45" s="20"/>
      <c r="J45" s="20"/>
      <c r="K45" s="20"/>
      <c r="L45" s="20"/>
      <c r="M45" s="20"/>
    </row>
    <row r="46" spans="1:13" ht="19.5" customHeight="1" x14ac:dyDescent="0.25">
      <c r="I46" s="20"/>
      <c r="J46" s="20"/>
      <c r="K46" s="20"/>
      <c r="L46" s="20"/>
      <c r="M46" s="20"/>
    </row>
    <row r="47" spans="1:13" ht="19.5" customHeight="1" x14ac:dyDescent="0.25">
      <c r="I47" s="20"/>
      <c r="J47" s="20"/>
      <c r="K47" s="20"/>
      <c r="L47" s="20"/>
      <c r="M47" s="20"/>
    </row>
    <row r="48" spans="1:13" ht="19.5" customHeight="1" x14ac:dyDescent="0.25">
      <c r="I48" s="20"/>
      <c r="J48" s="20"/>
      <c r="K48" s="20"/>
      <c r="L48" s="20"/>
      <c r="M48" s="20"/>
    </row>
    <row r="49" spans="9:13" ht="19.5" customHeight="1" x14ac:dyDescent="0.25">
      <c r="I49" s="20"/>
      <c r="J49" s="20"/>
      <c r="K49" s="20"/>
      <c r="L49" s="20"/>
      <c r="M49" s="20"/>
    </row>
    <row r="50" spans="9:13" ht="19.5" customHeight="1" x14ac:dyDescent="0.25">
      <c r="I50" s="20"/>
      <c r="J50" s="20"/>
      <c r="K50" s="20"/>
      <c r="L50" s="20"/>
      <c r="M50" s="20"/>
    </row>
    <row r="51" spans="9:13" ht="19.5" customHeight="1" x14ac:dyDescent="0.25">
      <c r="I51" s="20"/>
      <c r="J51" s="20"/>
      <c r="K51" s="20"/>
      <c r="L51" s="20"/>
      <c r="M51" s="20"/>
    </row>
    <row r="52" spans="9:13" ht="19.5" customHeight="1" x14ac:dyDescent="0.25">
      <c r="I52" s="20"/>
      <c r="J52" s="20"/>
      <c r="K52" s="20"/>
      <c r="L52" s="20"/>
      <c r="M52" s="20"/>
    </row>
    <row r="53" spans="9:13" ht="19.5" customHeight="1" x14ac:dyDescent="0.25">
      <c r="I53" s="20"/>
      <c r="J53" s="20"/>
      <c r="K53" s="20"/>
      <c r="L53" s="20"/>
      <c r="M53" s="20"/>
    </row>
    <row r="54" spans="9:13" ht="19.5" customHeight="1" x14ac:dyDescent="0.25">
      <c r="I54" s="20"/>
      <c r="J54" s="20"/>
      <c r="K54" s="20"/>
      <c r="L54" s="20"/>
      <c r="M54" s="20"/>
    </row>
    <row r="55" spans="9:13" ht="19.5" customHeight="1" x14ac:dyDescent="0.25">
      <c r="I55" s="20"/>
      <c r="J55" s="20"/>
      <c r="K55" s="20"/>
      <c r="L55" s="20"/>
      <c r="M55" s="20"/>
    </row>
    <row r="56" spans="9:13" ht="19.5" customHeight="1" x14ac:dyDescent="0.25">
      <c r="I56" s="20"/>
      <c r="J56" s="20"/>
      <c r="K56" s="20"/>
      <c r="L56" s="20"/>
      <c r="M56" s="20"/>
    </row>
    <row r="57" spans="9:13" ht="19.5" customHeight="1" x14ac:dyDescent="0.25">
      <c r="I57" s="20"/>
      <c r="J57" s="20"/>
      <c r="K57" s="20"/>
      <c r="L57" s="20"/>
      <c r="M57" s="20"/>
    </row>
    <row r="58" spans="9:13" ht="19.5" customHeight="1" x14ac:dyDescent="0.25">
      <c r="I58" s="20"/>
      <c r="J58" s="20"/>
      <c r="K58" s="20"/>
      <c r="L58" s="20"/>
      <c r="M58" s="20"/>
    </row>
    <row r="59" spans="9:13" ht="19.5" customHeight="1" x14ac:dyDescent="0.25">
      <c r="I59" s="20"/>
      <c r="J59" s="20"/>
      <c r="K59" s="20"/>
      <c r="L59" s="20"/>
      <c r="M59" s="20"/>
    </row>
    <row r="60" spans="9:13" ht="19.5" customHeight="1" x14ac:dyDescent="0.25">
      <c r="I60" s="20"/>
      <c r="J60" s="20"/>
      <c r="K60" s="20"/>
      <c r="L60" s="20"/>
      <c r="M60" s="20"/>
    </row>
    <row r="61" spans="9:13" ht="19.5" customHeight="1" x14ac:dyDescent="0.25">
      <c r="I61" s="20"/>
      <c r="J61" s="20"/>
      <c r="K61" s="20"/>
      <c r="L61" s="20"/>
      <c r="M61" s="20"/>
    </row>
    <row r="62" spans="9:13" ht="19.5" customHeight="1" x14ac:dyDescent="0.25">
      <c r="I62" s="20"/>
      <c r="J62" s="20"/>
      <c r="K62" s="20"/>
      <c r="L62" s="20"/>
      <c r="M62" s="20"/>
    </row>
    <row r="63" spans="9:13" ht="19.5" customHeight="1" x14ac:dyDescent="0.25">
      <c r="I63" s="20"/>
      <c r="J63" s="20"/>
      <c r="K63" s="20"/>
      <c r="L63" s="20"/>
      <c r="M63" s="20"/>
    </row>
    <row r="64" spans="9:13" ht="19.5" customHeight="1" x14ac:dyDescent="0.25">
      <c r="I64" s="20"/>
      <c r="J64" s="20"/>
      <c r="K64" s="20"/>
      <c r="L64" s="20"/>
      <c r="M64" s="20"/>
    </row>
    <row r="65" spans="9:13" ht="19.5" customHeight="1" x14ac:dyDescent="0.25">
      <c r="I65" s="20"/>
      <c r="J65" s="20"/>
      <c r="K65" s="20"/>
      <c r="L65" s="20"/>
      <c r="M65" s="20"/>
    </row>
    <row r="66" spans="9:13" ht="19.5" customHeight="1" x14ac:dyDescent="0.25">
      <c r="I66" s="20"/>
      <c r="J66" s="20"/>
      <c r="K66" s="20"/>
      <c r="L66" s="20"/>
      <c r="M66" s="20"/>
    </row>
    <row r="67" spans="9:13" ht="19.5" customHeight="1" x14ac:dyDescent="0.25">
      <c r="I67" s="20"/>
      <c r="J67" s="20"/>
      <c r="K67" s="20"/>
      <c r="L67" s="20"/>
      <c r="M67" s="20"/>
    </row>
    <row r="68" spans="9:13" ht="19.5" customHeight="1" x14ac:dyDescent="0.25">
      <c r="I68" s="20"/>
      <c r="J68" s="20"/>
      <c r="K68" s="20"/>
      <c r="L68" s="20"/>
      <c r="M68" s="20"/>
    </row>
    <row r="69" spans="9:13" ht="19.5" customHeight="1" x14ac:dyDescent="0.25">
      <c r="I69" s="20"/>
      <c r="J69" s="20"/>
      <c r="K69" s="20"/>
      <c r="L69" s="20"/>
      <c r="M69" s="20"/>
    </row>
    <row r="70" spans="9:13" ht="19.5" customHeight="1" x14ac:dyDescent="0.25">
      <c r="I70" s="20"/>
      <c r="J70" s="20"/>
      <c r="K70" s="20"/>
      <c r="L70" s="20"/>
      <c r="M70" s="20"/>
    </row>
    <row r="71" spans="9:13" ht="19.5" customHeight="1" x14ac:dyDescent="0.25">
      <c r="I71" s="20"/>
      <c r="J71" s="20"/>
      <c r="K71" s="20"/>
      <c r="L71" s="20"/>
      <c r="M71" s="20"/>
    </row>
    <row r="72" spans="9:13" ht="19.5" customHeight="1" x14ac:dyDescent="0.25">
      <c r="I72" s="20"/>
      <c r="J72" s="20"/>
      <c r="K72" s="20"/>
      <c r="L72" s="20"/>
      <c r="M72" s="20"/>
    </row>
    <row r="73" spans="9:13" ht="19.5" customHeight="1" x14ac:dyDescent="0.25">
      <c r="I73" s="20"/>
      <c r="J73" s="20"/>
      <c r="K73" s="20"/>
      <c r="L73" s="20"/>
      <c r="M73" s="20"/>
    </row>
    <row r="74" spans="9:13" ht="19.5" customHeight="1" x14ac:dyDescent="0.25">
      <c r="I74" s="20"/>
      <c r="J74" s="20"/>
      <c r="K74" s="20"/>
      <c r="L74" s="20"/>
      <c r="M74" s="20"/>
    </row>
    <row r="75" spans="9:13" ht="19.5" customHeight="1" x14ac:dyDescent="0.25">
      <c r="I75" s="20"/>
      <c r="J75" s="20"/>
      <c r="K75" s="20"/>
      <c r="L75" s="20"/>
      <c r="M75" s="20"/>
    </row>
    <row r="76" spans="9:13" ht="19.5" customHeight="1" x14ac:dyDescent="0.25">
      <c r="I76" s="20"/>
      <c r="J76" s="20"/>
      <c r="K76" s="20"/>
      <c r="L76" s="20"/>
      <c r="M76" s="20"/>
    </row>
    <row r="77" spans="9:13" ht="19.5" customHeight="1" x14ac:dyDescent="0.25">
      <c r="I77" s="20"/>
      <c r="J77" s="20"/>
      <c r="K77" s="20"/>
      <c r="L77" s="20"/>
      <c r="M77" s="20"/>
    </row>
    <row r="78" spans="9:13" ht="19.5" customHeight="1" x14ac:dyDescent="0.25">
      <c r="I78" s="20"/>
      <c r="J78" s="20"/>
      <c r="K78" s="20"/>
      <c r="L78" s="20"/>
      <c r="M78" s="20"/>
    </row>
    <row r="79" spans="9:13" ht="19.5" customHeight="1" x14ac:dyDescent="0.25">
      <c r="I79" s="20"/>
      <c r="J79" s="20"/>
      <c r="K79" s="20"/>
      <c r="L79" s="20"/>
      <c r="M79" s="20"/>
    </row>
    <row r="80" spans="9:13" ht="19.5" customHeight="1" x14ac:dyDescent="0.25">
      <c r="I80" s="20"/>
      <c r="J80" s="20"/>
      <c r="K80" s="20"/>
      <c r="L80" s="20"/>
      <c r="M80" s="20"/>
    </row>
    <row r="81" spans="9:13" ht="19.5" customHeight="1" x14ac:dyDescent="0.25">
      <c r="I81" s="20"/>
      <c r="J81" s="20"/>
      <c r="K81" s="20"/>
      <c r="L81" s="20"/>
      <c r="M81" s="20"/>
    </row>
    <row r="82" spans="9:13" ht="19.5" customHeight="1" x14ac:dyDescent="0.25">
      <c r="I82" s="20"/>
      <c r="J82" s="20"/>
      <c r="K82" s="20"/>
      <c r="L82" s="20"/>
      <c r="M82" s="20"/>
    </row>
    <row r="83" spans="9:13" ht="19.5" customHeight="1" x14ac:dyDescent="0.25">
      <c r="I83" s="20"/>
      <c r="J83" s="20"/>
      <c r="K83" s="20"/>
      <c r="L83" s="20"/>
      <c r="M83" s="20"/>
    </row>
    <row r="84" spans="9:13" ht="19.5" customHeight="1" x14ac:dyDescent="0.25">
      <c r="I84" s="20"/>
      <c r="J84" s="20"/>
      <c r="K84" s="20"/>
      <c r="L84" s="20"/>
      <c r="M84" s="20"/>
    </row>
    <row r="85" spans="9:13" ht="19.5" customHeight="1" x14ac:dyDescent="0.25">
      <c r="I85" s="20"/>
      <c r="J85" s="20"/>
      <c r="K85" s="20"/>
      <c r="L85" s="20"/>
      <c r="M85" s="20"/>
    </row>
    <row r="86" spans="9:13" ht="19.5" customHeight="1" x14ac:dyDescent="0.25">
      <c r="I86" s="20"/>
      <c r="J86" s="20"/>
      <c r="K86" s="20"/>
      <c r="L86" s="20"/>
      <c r="M86" s="20"/>
    </row>
    <row r="87" spans="9:13" ht="19.5" customHeight="1" x14ac:dyDescent="0.25">
      <c r="I87" s="20"/>
      <c r="J87" s="20"/>
      <c r="K87" s="20"/>
      <c r="L87" s="20"/>
      <c r="M87" s="20"/>
    </row>
    <row r="88" spans="9:13" ht="19.5" customHeight="1" x14ac:dyDescent="0.25">
      <c r="I88" s="20"/>
      <c r="J88" s="20"/>
      <c r="K88" s="20"/>
      <c r="L88" s="20"/>
      <c r="M88" s="20"/>
    </row>
    <row r="89" spans="9:13" ht="19.5" customHeight="1" x14ac:dyDescent="0.25">
      <c r="I89" s="20"/>
      <c r="J89" s="20"/>
      <c r="K89" s="20"/>
      <c r="L89" s="20"/>
      <c r="M89" s="20"/>
    </row>
    <row r="90" spans="9:13" ht="19.5" customHeight="1" x14ac:dyDescent="0.25">
      <c r="I90" s="20"/>
      <c r="J90" s="20"/>
      <c r="K90" s="20"/>
      <c r="L90" s="20"/>
      <c r="M90" s="20"/>
    </row>
    <row r="91" spans="9:13" ht="19.5" customHeight="1" x14ac:dyDescent="0.25">
      <c r="I91" s="20"/>
      <c r="J91" s="20"/>
      <c r="K91" s="20"/>
      <c r="L91" s="20"/>
      <c r="M91" s="20"/>
    </row>
    <row r="92" spans="9:13" ht="19.5" customHeight="1" x14ac:dyDescent="0.25">
      <c r="I92" s="20"/>
      <c r="J92" s="20"/>
      <c r="K92" s="20"/>
      <c r="L92" s="20"/>
      <c r="M92" s="20"/>
    </row>
    <row r="93" spans="9:13" ht="19.5" customHeight="1" x14ac:dyDescent="0.25">
      <c r="I93" s="20"/>
      <c r="J93" s="20"/>
      <c r="K93" s="20"/>
      <c r="L93" s="20"/>
      <c r="M93" s="20"/>
    </row>
    <row r="94" spans="9:13" ht="19.5" customHeight="1" x14ac:dyDescent="0.25">
      <c r="I94" s="20"/>
      <c r="J94" s="20"/>
      <c r="K94" s="20"/>
      <c r="L94" s="20"/>
      <c r="M94" s="20"/>
    </row>
    <row r="95" spans="9:13" ht="19.5" customHeight="1" x14ac:dyDescent="0.25">
      <c r="I95" s="20"/>
      <c r="J95" s="20"/>
      <c r="K95" s="20"/>
      <c r="L95" s="20"/>
      <c r="M95" s="20"/>
    </row>
    <row r="96" spans="9:13" ht="19.5" customHeight="1" x14ac:dyDescent="0.25">
      <c r="I96" s="20"/>
      <c r="J96" s="20"/>
      <c r="K96" s="20"/>
      <c r="L96" s="20"/>
      <c r="M96" s="20"/>
    </row>
    <row r="97" spans="9:13" ht="19.5" customHeight="1" x14ac:dyDescent="0.25">
      <c r="I97" s="20"/>
      <c r="J97" s="20"/>
      <c r="K97" s="20"/>
      <c r="L97" s="20"/>
      <c r="M97" s="20"/>
    </row>
    <row r="98" spans="9:13" ht="19.5" customHeight="1" x14ac:dyDescent="0.25">
      <c r="I98" s="20"/>
      <c r="J98" s="20"/>
      <c r="K98" s="20"/>
      <c r="L98" s="20"/>
      <c r="M98" s="20"/>
    </row>
    <row r="99" spans="9:13" ht="19.5" customHeight="1" x14ac:dyDescent="0.25">
      <c r="I99" s="20"/>
      <c r="J99" s="20"/>
      <c r="K99" s="20"/>
      <c r="L99" s="20"/>
      <c r="M99" s="20"/>
    </row>
    <row r="100" spans="9:13" ht="19.5" customHeight="1" x14ac:dyDescent="0.25">
      <c r="I100" s="20"/>
      <c r="J100" s="20"/>
      <c r="K100" s="20"/>
      <c r="L100" s="20"/>
      <c r="M100" s="20"/>
    </row>
    <row r="101" spans="9:13" ht="19.5" customHeight="1" x14ac:dyDescent="0.25">
      <c r="I101" s="20"/>
      <c r="J101" s="20"/>
      <c r="K101" s="20"/>
      <c r="L101" s="20"/>
      <c r="M101" s="20"/>
    </row>
    <row r="102" spans="9:13" ht="19.5" customHeight="1" x14ac:dyDescent="0.25">
      <c r="I102" s="20"/>
      <c r="J102" s="20"/>
      <c r="K102" s="20"/>
      <c r="L102" s="20"/>
      <c r="M102" s="20"/>
    </row>
    <row r="103" spans="9:13" ht="19.5" customHeight="1" x14ac:dyDescent="0.25">
      <c r="I103" s="20"/>
      <c r="J103" s="20"/>
      <c r="K103" s="20"/>
      <c r="L103" s="20"/>
      <c r="M103" s="20"/>
    </row>
    <row r="104" spans="9:13" ht="19.5" customHeight="1" x14ac:dyDescent="0.25">
      <c r="I104" s="20"/>
      <c r="J104" s="20"/>
      <c r="K104" s="20"/>
      <c r="L104" s="20"/>
      <c r="M104" s="20"/>
    </row>
    <row r="105" spans="9:13" ht="19.5" customHeight="1" x14ac:dyDescent="0.25">
      <c r="I105" s="20"/>
      <c r="J105" s="20"/>
      <c r="K105" s="20"/>
      <c r="L105" s="20"/>
      <c r="M105" s="20"/>
    </row>
    <row r="106" spans="9:13" ht="19.5" customHeight="1" x14ac:dyDescent="0.25">
      <c r="I106" s="20"/>
      <c r="J106" s="20"/>
      <c r="K106" s="20"/>
      <c r="L106" s="20"/>
      <c r="M106" s="20"/>
    </row>
    <row r="107" spans="9:13" ht="19.5" customHeight="1" x14ac:dyDescent="0.25">
      <c r="I107" s="20"/>
      <c r="J107" s="20"/>
      <c r="K107" s="20"/>
      <c r="L107" s="20"/>
      <c r="M107" s="20"/>
    </row>
    <row r="108" spans="9:13" ht="19.5" customHeight="1" x14ac:dyDescent="0.25">
      <c r="I108" s="20"/>
      <c r="J108" s="20"/>
      <c r="K108" s="20"/>
      <c r="L108" s="20"/>
      <c r="M108" s="20"/>
    </row>
    <row r="109" spans="9:13" ht="19.5" customHeight="1" x14ac:dyDescent="0.25">
      <c r="I109" s="20"/>
      <c r="J109" s="20"/>
      <c r="K109" s="20"/>
      <c r="L109" s="20"/>
      <c r="M109" s="20"/>
    </row>
    <row r="110" spans="9:13" ht="19.5" customHeight="1" x14ac:dyDescent="0.25">
      <c r="I110" s="20"/>
      <c r="J110" s="20"/>
      <c r="K110" s="20"/>
      <c r="L110" s="20"/>
      <c r="M110" s="20"/>
    </row>
    <row r="111" spans="9:13" ht="19.5" customHeight="1" x14ac:dyDescent="0.25">
      <c r="I111" s="20"/>
      <c r="J111" s="20"/>
      <c r="K111" s="20"/>
      <c r="L111" s="20"/>
      <c r="M111" s="20"/>
    </row>
    <row r="112" spans="9:13" ht="19.5" customHeight="1" x14ac:dyDescent="0.25">
      <c r="I112" s="20"/>
      <c r="J112" s="20"/>
      <c r="K112" s="20"/>
      <c r="L112" s="20"/>
      <c r="M112" s="20"/>
    </row>
    <row r="113" spans="9:13" ht="19.5" customHeight="1" x14ac:dyDescent="0.25">
      <c r="I113" s="20"/>
      <c r="J113" s="20"/>
      <c r="K113" s="20"/>
      <c r="L113" s="20"/>
      <c r="M113" s="20"/>
    </row>
    <row r="114" spans="9:13" ht="19.5" customHeight="1" x14ac:dyDescent="0.25">
      <c r="I114" s="20"/>
      <c r="J114" s="20"/>
      <c r="K114" s="20"/>
      <c r="L114" s="20"/>
      <c r="M114" s="20"/>
    </row>
    <row r="115" spans="9:13" ht="19.5" customHeight="1" x14ac:dyDescent="0.25">
      <c r="I115" s="20"/>
      <c r="J115" s="20"/>
      <c r="K115" s="20"/>
      <c r="L115" s="20"/>
      <c r="M115" s="20"/>
    </row>
    <row r="116" spans="9:13" ht="19.5" customHeight="1" x14ac:dyDescent="0.25">
      <c r="I116" s="20"/>
      <c r="J116" s="20"/>
      <c r="K116" s="20"/>
      <c r="L116" s="20"/>
      <c r="M116" s="20"/>
    </row>
    <row r="117" spans="9:13" ht="19.5" customHeight="1" x14ac:dyDescent="0.25">
      <c r="I117" s="20"/>
      <c r="J117" s="20"/>
      <c r="K117" s="20"/>
      <c r="L117" s="20"/>
      <c r="M117" s="20"/>
    </row>
    <row r="118" spans="9:13" ht="19.5" customHeight="1" x14ac:dyDescent="0.25">
      <c r="I118" s="20"/>
      <c r="J118" s="20"/>
      <c r="K118" s="20"/>
      <c r="L118" s="20"/>
      <c r="M118" s="20"/>
    </row>
    <row r="119" spans="9:13" ht="19.5" customHeight="1" x14ac:dyDescent="0.25">
      <c r="I119" s="20"/>
      <c r="J119" s="20"/>
      <c r="K119" s="20"/>
      <c r="L119" s="20"/>
      <c r="M119" s="20"/>
    </row>
    <row r="120" spans="9:13" ht="19.5" customHeight="1" x14ac:dyDescent="0.25">
      <c r="I120" s="20"/>
      <c r="J120" s="20"/>
      <c r="K120" s="20"/>
      <c r="L120" s="20"/>
      <c r="M120" s="20"/>
    </row>
    <row r="121" spans="9:13" ht="19.5" customHeight="1" x14ac:dyDescent="0.25">
      <c r="I121" s="20"/>
      <c r="J121" s="20"/>
      <c r="K121" s="20"/>
      <c r="L121" s="20"/>
      <c r="M121" s="20"/>
    </row>
    <row r="122" spans="9:13" ht="19.5" customHeight="1" x14ac:dyDescent="0.25">
      <c r="I122" s="20"/>
      <c r="J122" s="20"/>
      <c r="K122" s="20"/>
      <c r="L122" s="20"/>
      <c r="M122" s="20"/>
    </row>
    <row r="123" spans="9:13" ht="19.5" customHeight="1" x14ac:dyDescent="0.25">
      <c r="I123" s="20"/>
      <c r="J123" s="20"/>
      <c r="K123" s="20"/>
      <c r="L123" s="20"/>
      <c r="M123" s="20"/>
    </row>
    <row r="124" spans="9:13" ht="19.5" customHeight="1" x14ac:dyDescent="0.25">
      <c r="I124" s="20"/>
      <c r="J124" s="20"/>
      <c r="K124" s="20"/>
      <c r="L124" s="20"/>
      <c r="M124" s="20"/>
    </row>
    <row r="125" spans="9:13" ht="19.5" customHeight="1" x14ac:dyDescent="0.25">
      <c r="I125" s="20"/>
      <c r="J125" s="20"/>
      <c r="K125" s="20"/>
      <c r="L125" s="20"/>
      <c r="M125" s="20"/>
    </row>
    <row r="126" spans="9:13" ht="19.5" customHeight="1" x14ac:dyDescent="0.25">
      <c r="I126" s="20"/>
      <c r="J126" s="20"/>
      <c r="K126" s="20"/>
      <c r="L126" s="20"/>
      <c r="M126" s="20"/>
    </row>
    <row r="127" spans="9:13" ht="19.5" customHeight="1" x14ac:dyDescent="0.25">
      <c r="I127" s="20"/>
      <c r="J127" s="20"/>
      <c r="K127" s="20"/>
      <c r="L127" s="20"/>
      <c r="M127" s="20"/>
    </row>
    <row r="128" spans="9:13" ht="19.5" customHeight="1" x14ac:dyDescent="0.25">
      <c r="I128" s="20"/>
      <c r="J128" s="20"/>
      <c r="K128" s="20"/>
      <c r="L128" s="20"/>
      <c r="M128" s="20"/>
    </row>
    <row r="129" spans="9:13" ht="19.5" customHeight="1" x14ac:dyDescent="0.25">
      <c r="I129" s="20"/>
      <c r="J129" s="20"/>
      <c r="K129" s="20"/>
      <c r="L129" s="20"/>
      <c r="M129" s="20"/>
    </row>
    <row r="130" spans="9:13" ht="19.5" customHeight="1" x14ac:dyDescent="0.25">
      <c r="I130" s="20"/>
      <c r="J130" s="20"/>
      <c r="K130" s="20"/>
      <c r="L130" s="20"/>
      <c r="M130" s="20"/>
    </row>
    <row r="131" spans="9:13" ht="19.5" customHeight="1" x14ac:dyDescent="0.25">
      <c r="I131" s="20"/>
      <c r="J131" s="20"/>
      <c r="K131" s="20"/>
      <c r="L131" s="20"/>
      <c r="M131" s="20"/>
    </row>
    <row r="132" spans="9:13" ht="19.5" customHeight="1" x14ac:dyDescent="0.25">
      <c r="I132" s="20"/>
      <c r="J132" s="20"/>
      <c r="K132" s="20"/>
      <c r="L132" s="20"/>
      <c r="M132" s="20"/>
    </row>
    <row r="133" spans="9:13" ht="19.5" customHeight="1" x14ac:dyDescent="0.25">
      <c r="I133" s="20"/>
      <c r="J133" s="20"/>
      <c r="K133" s="20"/>
      <c r="L133" s="20"/>
      <c r="M133" s="20"/>
    </row>
    <row r="134" spans="9:13" ht="19.5" customHeight="1" x14ac:dyDescent="0.25">
      <c r="I134" s="20"/>
      <c r="J134" s="20"/>
      <c r="K134" s="20"/>
      <c r="L134" s="20"/>
      <c r="M134" s="20"/>
    </row>
    <row r="135" spans="9:13" ht="19.5" customHeight="1" x14ac:dyDescent="0.25">
      <c r="I135" s="20"/>
      <c r="J135" s="20"/>
      <c r="K135" s="20"/>
      <c r="L135" s="20"/>
      <c r="M135" s="20"/>
    </row>
    <row r="136" spans="9:13" ht="19.5" customHeight="1" x14ac:dyDescent="0.25">
      <c r="I136" s="20"/>
      <c r="J136" s="20"/>
      <c r="K136" s="20"/>
      <c r="L136" s="20"/>
      <c r="M136" s="20"/>
    </row>
    <row r="137" spans="9:13" ht="19.5" customHeight="1" x14ac:dyDescent="0.25">
      <c r="I137" s="20"/>
      <c r="J137" s="20"/>
      <c r="K137" s="20"/>
      <c r="L137" s="20"/>
      <c r="M137" s="20"/>
    </row>
    <row r="138" spans="9:13" ht="19.5" customHeight="1" x14ac:dyDescent="0.25">
      <c r="I138" s="20"/>
      <c r="J138" s="20"/>
      <c r="K138" s="20"/>
      <c r="L138" s="20"/>
      <c r="M138" s="20"/>
    </row>
    <row r="139" spans="9:13" ht="19.5" customHeight="1" x14ac:dyDescent="0.25">
      <c r="I139" s="20"/>
      <c r="J139" s="20"/>
      <c r="K139" s="20"/>
      <c r="L139" s="20"/>
      <c r="M139" s="20"/>
    </row>
    <row r="140" spans="9:13" ht="19.5" customHeight="1" x14ac:dyDescent="0.25">
      <c r="I140" s="20"/>
      <c r="J140" s="20"/>
      <c r="K140" s="20"/>
      <c r="L140" s="20"/>
      <c r="M140" s="20"/>
    </row>
    <row r="141" spans="9:13" ht="19.5" customHeight="1" x14ac:dyDescent="0.25">
      <c r="I141" s="20"/>
      <c r="J141" s="20"/>
      <c r="K141" s="20"/>
      <c r="L141" s="20"/>
      <c r="M141" s="20"/>
    </row>
    <row r="142" spans="9:13" ht="19.5" customHeight="1" x14ac:dyDescent="0.25">
      <c r="I142" s="20"/>
      <c r="J142" s="20"/>
      <c r="K142" s="20"/>
      <c r="L142" s="20"/>
      <c r="M142" s="20"/>
    </row>
    <row r="143" spans="9:13" ht="19.5" customHeight="1" x14ac:dyDescent="0.25">
      <c r="I143" s="20"/>
      <c r="J143" s="20"/>
      <c r="K143" s="20"/>
      <c r="L143" s="20"/>
      <c r="M143" s="20"/>
    </row>
    <row r="144" spans="9:13" ht="19.5" customHeight="1" x14ac:dyDescent="0.25">
      <c r="I144" s="20"/>
      <c r="J144" s="20"/>
      <c r="K144" s="20"/>
      <c r="L144" s="20"/>
      <c r="M144" s="20"/>
    </row>
    <row r="145" spans="9:13" ht="19.5" customHeight="1" x14ac:dyDescent="0.25">
      <c r="I145" s="20"/>
      <c r="J145" s="20"/>
      <c r="K145" s="20"/>
      <c r="L145" s="20"/>
      <c r="M145" s="20"/>
    </row>
    <row r="146" spans="9:13" ht="19.5" customHeight="1" x14ac:dyDescent="0.25">
      <c r="I146" s="20"/>
      <c r="J146" s="20"/>
      <c r="K146" s="20"/>
      <c r="L146" s="20"/>
      <c r="M146" s="20"/>
    </row>
    <row r="147" spans="9:13" ht="19.5" customHeight="1" x14ac:dyDescent="0.25">
      <c r="I147" s="20"/>
      <c r="J147" s="20"/>
      <c r="K147" s="20"/>
      <c r="L147" s="20"/>
      <c r="M147" s="20"/>
    </row>
    <row r="148" spans="9:13" ht="19.5" customHeight="1" x14ac:dyDescent="0.25">
      <c r="I148" s="20"/>
      <c r="J148" s="20"/>
      <c r="K148" s="20"/>
      <c r="L148" s="20"/>
      <c r="M148" s="20"/>
    </row>
    <row r="149" spans="9:13" ht="19.5" customHeight="1" x14ac:dyDescent="0.25">
      <c r="I149" s="20"/>
      <c r="J149" s="20"/>
      <c r="K149" s="20"/>
      <c r="L149" s="20"/>
      <c r="M149" s="20"/>
    </row>
    <row r="150" spans="9:13" ht="19.5" customHeight="1" x14ac:dyDescent="0.25">
      <c r="I150" s="20"/>
      <c r="J150" s="20"/>
      <c r="K150" s="20"/>
      <c r="L150" s="20"/>
      <c r="M150" s="20"/>
    </row>
    <row r="151" spans="9:13" ht="19.5" customHeight="1" x14ac:dyDescent="0.25">
      <c r="I151" s="20"/>
      <c r="J151" s="20"/>
      <c r="K151" s="20"/>
      <c r="L151" s="20"/>
      <c r="M151" s="20"/>
    </row>
    <row r="152" spans="9:13" ht="19.5" customHeight="1" x14ac:dyDescent="0.25">
      <c r="I152" s="20"/>
      <c r="J152" s="20"/>
      <c r="K152" s="20"/>
      <c r="L152" s="20"/>
      <c r="M152" s="20"/>
    </row>
    <row r="153" spans="9:13" ht="19.5" customHeight="1" x14ac:dyDescent="0.25">
      <c r="I153" s="20"/>
      <c r="J153" s="20"/>
      <c r="K153" s="20"/>
      <c r="L153" s="20"/>
      <c r="M153" s="20"/>
    </row>
    <row r="154" spans="9:13" ht="19.5" customHeight="1" x14ac:dyDescent="0.25">
      <c r="I154" s="20"/>
      <c r="J154" s="20"/>
      <c r="K154" s="20"/>
      <c r="L154" s="20"/>
      <c r="M154" s="20"/>
    </row>
    <row r="155" spans="9:13" ht="19.5" customHeight="1" x14ac:dyDescent="0.25">
      <c r="I155" s="20"/>
      <c r="J155" s="20"/>
      <c r="K155" s="20"/>
      <c r="L155" s="20"/>
      <c r="M155" s="20"/>
    </row>
    <row r="156" spans="9:13" ht="19.5" customHeight="1" x14ac:dyDescent="0.25">
      <c r="I156" s="20"/>
      <c r="J156" s="20"/>
      <c r="K156" s="20"/>
      <c r="L156" s="20"/>
      <c r="M156" s="20"/>
    </row>
    <row r="157" spans="9:13" ht="19.5" customHeight="1" x14ac:dyDescent="0.25">
      <c r="I157" s="20"/>
      <c r="J157" s="20"/>
      <c r="K157" s="20"/>
      <c r="L157" s="20"/>
      <c r="M157" s="20"/>
    </row>
    <row r="158" spans="9:13" ht="19.5" customHeight="1" x14ac:dyDescent="0.25">
      <c r="I158" s="20"/>
      <c r="J158" s="20"/>
      <c r="K158" s="20"/>
      <c r="L158" s="20"/>
      <c r="M158" s="20"/>
    </row>
    <row r="159" spans="9:13" ht="19.5" customHeight="1" x14ac:dyDescent="0.25">
      <c r="I159" s="20"/>
      <c r="J159" s="20"/>
      <c r="K159" s="20"/>
      <c r="L159" s="20"/>
      <c r="M159" s="20"/>
    </row>
    <row r="160" spans="9:13" ht="19.5" customHeight="1" x14ac:dyDescent="0.25">
      <c r="I160" s="20"/>
      <c r="J160" s="20"/>
      <c r="K160" s="20"/>
      <c r="L160" s="20"/>
      <c r="M160" s="20"/>
    </row>
    <row r="161" spans="9:13" ht="19.5" customHeight="1" x14ac:dyDescent="0.25">
      <c r="I161" s="20"/>
      <c r="J161" s="20"/>
      <c r="K161" s="20"/>
      <c r="L161" s="20"/>
      <c r="M161" s="20"/>
    </row>
    <row r="162" spans="9:13" ht="19.5" customHeight="1" x14ac:dyDescent="0.25">
      <c r="I162" s="20"/>
      <c r="J162" s="20"/>
      <c r="K162" s="20"/>
      <c r="L162" s="20"/>
      <c r="M162" s="20"/>
    </row>
    <row r="163" spans="9:13" ht="19.5" customHeight="1" x14ac:dyDescent="0.25">
      <c r="I163" s="20"/>
      <c r="J163" s="20"/>
      <c r="K163" s="20"/>
      <c r="L163" s="20"/>
      <c r="M163" s="20"/>
    </row>
    <row r="164" spans="9:13" ht="19.5" customHeight="1" x14ac:dyDescent="0.25">
      <c r="I164" s="20"/>
      <c r="J164" s="20"/>
      <c r="K164" s="20"/>
      <c r="L164" s="20"/>
      <c r="M164" s="20"/>
    </row>
    <row r="165" spans="9:13" ht="19.5" customHeight="1" x14ac:dyDescent="0.25">
      <c r="I165" s="20"/>
      <c r="J165" s="20"/>
      <c r="K165" s="20"/>
      <c r="L165" s="20"/>
      <c r="M165" s="20"/>
    </row>
    <row r="166" spans="9:13" ht="19.5" customHeight="1" x14ac:dyDescent="0.25">
      <c r="I166" s="20"/>
      <c r="J166" s="20"/>
      <c r="K166" s="20"/>
      <c r="L166" s="20"/>
      <c r="M166" s="20"/>
    </row>
    <row r="167" spans="9:13" ht="19.5" customHeight="1" x14ac:dyDescent="0.25">
      <c r="I167" s="20"/>
      <c r="J167" s="20"/>
      <c r="K167" s="20"/>
      <c r="L167" s="20"/>
      <c r="M167" s="20"/>
    </row>
    <row r="168" spans="9:13" ht="19.5" customHeight="1" x14ac:dyDescent="0.25">
      <c r="I168" s="20"/>
      <c r="J168" s="20"/>
      <c r="K168" s="20"/>
      <c r="L168" s="20"/>
      <c r="M168" s="20"/>
    </row>
    <row r="169" spans="9:13" ht="19.5" customHeight="1" x14ac:dyDescent="0.25">
      <c r="I169" s="20"/>
      <c r="J169" s="20"/>
      <c r="K169" s="20"/>
      <c r="L169" s="20"/>
      <c r="M169" s="20"/>
    </row>
    <row r="170" spans="9:13" ht="19.5" customHeight="1" x14ac:dyDescent="0.25">
      <c r="I170" s="20"/>
      <c r="J170" s="20"/>
      <c r="K170" s="20"/>
      <c r="L170" s="20"/>
      <c r="M170" s="20"/>
    </row>
    <row r="171" spans="9:13" ht="19.5" customHeight="1" x14ac:dyDescent="0.25">
      <c r="I171" s="20"/>
      <c r="J171" s="20"/>
      <c r="K171" s="20"/>
      <c r="L171" s="20"/>
      <c r="M171" s="20"/>
    </row>
    <row r="172" spans="9:13" ht="19.5" customHeight="1" x14ac:dyDescent="0.25">
      <c r="I172" s="20"/>
      <c r="J172" s="20"/>
      <c r="K172" s="20"/>
      <c r="L172" s="20"/>
      <c r="M172" s="20"/>
    </row>
    <row r="173" spans="9:13" ht="19.5" customHeight="1" x14ac:dyDescent="0.25">
      <c r="I173" s="20"/>
      <c r="J173" s="20"/>
      <c r="K173" s="20"/>
      <c r="L173" s="20"/>
      <c r="M173" s="20"/>
    </row>
    <row r="174" spans="9:13" ht="19.5" customHeight="1" x14ac:dyDescent="0.25">
      <c r="I174" s="20"/>
      <c r="J174" s="20"/>
      <c r="K174" s="20"/>
      <c r="L174" s="20"/>
      <c r="M174" s="20"/>
    </row>
    <row r="175" spans="9:13" ht="19.5" customHeight="1" x14ac:dyDescent="0.25">
      <c r="I175" s="20"/>
      <c r="J175" s="20"/>
      <c r="K175" s="20"/>
      <c r="L175" s="20"/>
      <c r="M175" s="20"/>
    </row>
    <row r="176" spans="9:13" ht="19.5" customHeight="1" x14ac:dyDescent="0.25">
      <c r="I176" s="20"/>
      <c r="J176" s="20"/>
      <c r="K176" s="20"/>
      <c r="L176" s="20"/>
      <c r="M176" s="20"/>
    </row>
    <row r="177" spans="9:13" ht="19.5" customHeight="1" x14ac:dyDescent="0.25">
      <c r="I177" s="20"/>
      <c r="J177" s="20"/>
      <c r="K177" s="20"/>
      <c r="L177" s="20"/>
      <c r="M177" s="20"/>
    </row>
    <row r="178" spans="9:13" ht="19.5" customHeight="1" x14ac:dyDescent="0.25">
      <c r="I178" s="20"/>
      <c r="J178" s="20"/>
      <c r="K178" s="20"/>
      <c r="L178" s="20"/>
      <c r="M178" s="20"/>
    </row>
    <row r="179" spans="9:13" ht="19.5" customHeight="1" x14ac:dyDescent="0.25">
      <c r="I179" s="20"/>
      <c r="J179" s="20"/>
      <c r="K179" s="20"/>
      <c r="L179" s="20"/>
      <c r="M179" s="20"/>
    </row>
    <row r="180" spans="9:13" ht="19.5" customHeight="1" x14ac:dyDescent="0.25">
      <c r="I180" s="20"/>
      <c r="J180" s="20"/>
      <c r="K180" s="20"/>
      <c r="L180" s="20"/>
      <c r="M180" s="20"/>
    </row>
    <row r="181" spans="9:13" ht="19.5" customHeight="1" x14ac:dyDescent="0.25">
      <c r="I181" s="20"/>
      <c r="J181" s="20"/>
      <c r="K181" s="20"/>
      <c r="L181" s="20"/>
      <c r="M181" s="20"/>
    </row>
    <row r="182" spans="9:13" ht="19.5" customHeight="1" x14ac:dyDescent="0.25">
      <c r="I182" s="20"/>
      <c r="J182" s="20"/>
      <c r="K182" s="20"/>
      <c r="L182" s="20"/>
      <c r="M182" s="20"/>
    </row>
    <row r="183" spans="9:13" ht="19.5" customHeight="1" x14ac:dyDescent="0.25">
      <c r="I183" s="20"/>
      <c r="J183" s="20"/>
      <c r="K183" s="20"/>
      <c r="L183" s="20"/>
      <c r="M183" s="20"/>
    </row>
    <row r="184" spans="9:13" ht="19.5" customHeight="1" x14ac:dyDescent="0.25">
      <c r="I184" s="20"/>
      <c r="J184" s="20"/>
      <c r="K184" s="20"/>
      <c r="L184" s="20"/>
      <c r="M184" s="20"/>
    </row>
    <row r="185" spans="9:13" ht="19.5" customHeight="1" x14ac:dyDescent="0.25">
      <c r="I185" s="20"/>
      <c r="J185" s="20"/>
      <c r="K185" s="20"/>
      <c r="L185" s="20"/>
      <c r="M185" s="20"/>
    </row>
    <row r="186" spans="9:13" ht="19.5" customHeight="1" x14ac:dyDescent="0.25">
      <c r="I186" s="20"/>
      <c r="J186" s="20"/>
      <c r="K186" s="20"/>
      <c r="L186" s="20"/>
      <c r="M186" s="20"/>
    </row>
    <row r="187" spans="9:13" ht="19.5" customHeight="1" x14ac:dyDescent="0.25">
      <c r="I187" s="20"/>
      <c r="J187" s="20"/>
      <c r="K187" s="20"/>
      <c r="L187" s="20"/>
      <c r="M187" s="20"/>
    </row>
    <row r="188" spans="9:13" ht="19.5" customHeight="1" x14ac:dyDescent="0.25">
      <c r="I188" s="20"/>
      <c r="J188" s="20"/>
      <c r="K188" s="20"/>
      <c r="L188" s="20"/>
      <c r="M188" s="20"/>
    </row>
    <row r="189" spans="9:13" ht="19.5" customHeight="1" x14ac:dyDescent="0.25">
      <c r="I189" s="20"/>
      <c r="J189" s="20"/>
      <c r="K189" s="20"/>
      <c r="L189" s="20"/>
      <c r="M189" s="20"/>
    </row>
    <row r="190" spans="9:13" ht="19.5" customHeight="1" x14ac:dyDescent="0.25">
      <c r="I190" s="20"/>
      <c r="J190" s="20"/>
      <c r="K190" s="20"/>
      <c r="L190" s="20"/>
      <c r="M190" s="20"/>
    </row>
    <row r="191" spans="9:13" ht="19.5" customHeight="1" x14ac:dyDescent="0.25">
      <c r="I191" s="20"/>
      <c r="J191" s="20"/>
      <c r="K191" s="20"/>
      <c r="L191" s="20"/>
      <c r="M191" s="20"/>
    </row>
    <row r="192" spans="9:13" ht="19.5" customHeight="1" x14ac:dyDescent="0.25">
      <c r="I192" s="20"/>
      <c r="J192" s="20"/>
      <c r="K192" s="20"/>
      <c r="L192" s="20"/>
      <c r="M192" s="20"/>
    </row>
    <row r="193" spans="9:13" ht="19.5" customHeight="1" x14ac:dyDescent="0.25">
      <c r="I193" s="20"/>
      <c r="J193" s="20"/>
      <c r="K193" s="20"/>
      <c r="L193" s="20"/>
      <c r="M193" s="20"/>
    </row>
    <row r="194" spans="9:13" ht="19.5" customHeight="1" x14ac:dyDescent="0.25">
      <c r="I194" s="20"/>
      <c r="J194" s="20"/>
      <c r="K194" s="20"/>
      <c r="L194" s="20"/>
      <c r="M194" s="20"/>
    </row>
    <row r="195" spans="9:13" ht="19.5" customHeight="1" x14ac:dyDescent="0.25">
      <c r="I195" s="20"/>
      <c r="J195" s="20"/>
      <c r="K195" s="20"/>
      <c r="L195" s="20"/>
      <c r="M195" s="20"/>
    </row>
    <row r="196" spans="9:13" ht="19.5" customHeight="1" x14ac:dyDescent="0.25">
      <c r="I196" s="20"/>
      <c r="J196" s="20"/>
      <c r="K196" s="20"/>
      <c r="L196" s="20"/>
      <c r="M196" s="20"/>
    </row>
    <row r="197" spans="9:13" ht="19.5" customHeight="1" x14ac:dyDescent="0.25">
      <c r="I197" s="20"/>
      <c r="J197" s="20"/>
      <c r="K197" s="20"/>
      <c r="L197" s="20"/>
      <c r="M197" s="20"/>
    </row>
    <row r="198" spans="9:13" ht="19.5" customHeight="1" x14ac:dyDescent="0.25">
      <c r="I198" s="20"/>
      <c r="J198" s="20"/>
      <c r="K198" s="20"/>
      <c r="L198" s="20"/>
      <c r="M198" s="20"/>
    </row>
    <row r="199" spans="9:13" ht="19.5" customHeight="1" x14ac:dyDescent="0.25">
      <c r="I199" s="20"/>
      <c r="J199" s="20"/>
      <c r="K199" s="20"/>
      <c r="L199" s="20"/>
      <c r="M199" s="20"/>
    </row>
    <row r="200" spans="9:13" ht="19.5" customHeight="1" x14ac:dyDescent="0.25">
      <c r="I200" s="20"/>
      <c r="J200" s="20"/>
      <c r="K200" s="20"/>
      <c r="L200" s="20"/>
      <c r="M200" s="20"/>
    </row>
    <row r="201" spans="9:13" ht="19.5" customHeight="1" x14ac:dyDescent="0.25">
      <c r="I201" s="20"/>
      <c r="J201" s="20"/>
      <c r="K201" s="20"/>
      <c r="L201" s="20"/>
      <c r="M201" s="20"/>
    </row>
    <row r="202" spans="9:13" ht="19.5" customHeight="1" x14ac:dyDescent="0.25">
      <c r="I202" s="20"/>
      <c r="J202" s="20"/>
      <c r="K202" s="20"/>
      <c r="L202" s="20"/>
      <c r="M202" s="20"/>
    </row>
    <row r="203" spans="9:13" ht="19.5" customHeight="1" x14ac:dyDescent="0.25">
      <c r="I203" s="20"/>
      <c r="J203" s="20"/>
      <c r="K203" s="20"/>
      <c r="L203" s="20"/>
      <c r="M203" s="20"/>
    </row>
    <row r="204" spans="9:13" ht="19.5" customHeight="1" x14ac:dyDescent="0.25">
      <c r="I204" s="20"/>
      <c r="J204" s="20"/>
      <c r="K204" s="20"/>
      <c r="L204" s="20"/>
      <c r="M204" s="20"/>
    </row>
    <row r="205" spans="9:13" ht="19.5" customHeight="1" x14ac:dyDescent="0.25">
      <c r="I205" s="20"/>
      <c r="J205" s="20"/>
      <c r="K205" s="20"/>
      <c r="L205" s="20"/>
      <c r="M205" s="20"/>
    </row>
    <row r="206" spans="9:13" ht="19.5" customHeight="1" x14ac:dyDescent="0.25">
      <c r="I206" s="20"/>
      <c r="J206" s="20"/>
      <c r="K206" s="20"/>
      <c r="L206" s="20"/>
      <c r="M206" s="20"/>
    </row>
    <row r="207" spans="9:13" ht="19.5" customHeight="1" x14ac:dyDescent="0.25">
      <c r="I207" s="20"/>
      <c r="J207" s="20"/>
      <c r="K207" s="20"/>
      <c r="L207" s="20"/>
      <c r="M207" s="20"/>
    </row>
    <row r="208" spans="9:13" ht="19.5" customHeight="1" x14ac:dyDescent="0.25">
      <c r="I208" s="20"/>
      <c r="J208" s="20"/>
      <c r="K208" s="20"/>
      <c r="L208" s="20"/>
      <c r="M208" s="20"/>
    </row>
    <row r="209" spans="9:13" ht="19.5" customHeight="1" x14ac:dyDescent="0.25">
      <c r="I209" s="20"/>
      <c r="J209" s="20"/>
      <c r="K209" s="20"/>
      <c r="L209" s="20"/>
      <c r="M209" s="20"/>
    </row>
    <row r="210" spans="9:13" ht="19.5" customHeight="1" x14ac:dyDescent="0.25">
      <c r="I210" s="20"/>
      <c r="J210" s="20"/>
      <c r="K210" s="20"/>
      <c r="L210" s="20"/>
      <c r="M210" s="20"/>
    </row>
    <row r="211" spans="9:13" ht="19.5" customHeight="1" x14ac:dyDescent="0.25">
      <c r="I211" s="20"/>
      <c r="J211" s="20"/>
      <c r="K211" s="20"/>
      <c r="L211" s="20"/>
      <c r="M211" s="20"/>
    </row>
    <row r="212" spans="9:13" ht="19.5" customHeight="1" x14ac:dyDescent="0.25">
      <c r="I212" s="20"/>
      <c r="J212" s="20"/>
      <c r="K212" s="20"/>
      <c r="L212" s="20"/>
      <c r="M212" s="20"/>
    </row>
    <row r="213" spans="9:13" ht="19.5" customHeight="1" x14ac:dyDescent="0.25">
      <c r="I213" s="20"/>
      <c r="J213" s="20"/>
      <c r="K213" s="20"/>
      <c r="L213" s="20"/>
      <c r="M213" s="20"/>
    </row>
    <row r="214" spans="9:13" ht="19.5" customHeight="1" x14ac:dyDescent="0.25">
      <c r="I214" s="20"/>
      <c r="J214" s="20"/>
      <c r="K214" s="20"/>
      <c r="L214" s="20"/>
      <c r="M214" s="20"/>
    </row>
    <row r="215" spans="9:13" ht="19.5" customHeight="1" x14ac:dyDescent="0.25">
      <c r="I215" s="20"/>
      <c r="J215" s="20"/>
      <c r="K215" s="20"/>
      <c r="L215" s="20"/>
      <c r="M215" s="20"/>
    </row>
    <row r="216" spans="9:13" ht="19.5" customHeight="1" x14ac:dyDescent="0.25">
      <c r="I216" s="20"/>
      <c r="J216" s="20"/>
      <c r="K216" s="20"/>
      <c r="L216" s="20"/>
      <c r="M216" s="20"/>
    </row>
    <row r="217" spans="9:13" ht="19.5" customHeight="1" x14ac:dyDescent="0.25">
      <c r="I217" s="20"/>
      <c r="J217" s="20"/>
      <c r="K217" s="20"/>
      <c r="L217" s="20"/>
      <c r="M217" s="20"/>
    </row>
    <row r="218" spans="9:13" ht="19.5" customHeight="1" x14ac:dyDescent="0.25">
      <c r="I218" s="20"/>
      <c r="J218" s="20"/>
      <c r="K218" s="20"/>
      <c r="L218" s="20"/>
      <c r="M218" s="20"/>
    </row>
    <row r="219" spans="9:13" ht="19.5" customHeight="1" x14ac:dyDescent="0.25">
      <c r="I219" s="20"/>
      <c r="J219" s="20"/>
      <c r="K219" s="20"/>
      <c r="L219" s="20"/>
      <c r="M219" s="20"/>
    </row>
    <row r="220" spans="9:13" ht="19.5" customHeight="1" x14ac:dyDescent="0.25">
      <c r="I220" s="20"/>
      <c r="J220" s="20"/>
      <c r="K220" s="20"/>
      <c r="L220" s="20"/>
      <c r="M220" s="20"/>
    </row>
    <row r="221" spans="9:13" ht="19.5" customHeight="1" x14ac:dyDescent="0.25">
      <c r="I221" s="20"/>
      <c r="J221" s="20"/>
      <c r="K221" s="20"/>
      <c r="L221" s="20"/>
      <c r="M221" s="20"/>
    </row>
    <row r="222" spans="9:13" ht="19.5" customHeight="1" x14ac:dyDescent="0.25">
      <c r="I222" s="20"/>
      <c r="J222" s="20"/>
      <c r="K222" s="20"/>
      <c r="L222" s="20"/>
      <c r="M222" s="20"/>
    </row>
    <row r="223" spans="9:13" ht="19.5" customHeight="1" x14ac:dyDescent="0.25">
      <c r="I223" s="20"/>
      <c r="J223" s="20"/>
      <c r="K223" s="20"/>
      <c r="L223" s="20"/>
      <c r="M223" s="20"/>
    </row>
    <row r="224" spans="9:13" ht="19.5" customHeight="1" x14ac:dyDescent="0.25">
      <c r="I224" s="20"/>
      <c r="J224" s="20"/>
      <c r="K224" s="20"/>
      <c r="L224" s="20"/>
      <c r="M224" s="20"/>
    </row>
    <row r="225" spans="9:13" ht="19.5" customHeight="1" x14ac:dyDescent="0.25">
      <c r="I225" s="20"/>
      <c r="J225" s="20"/>
      <c r="K225" s="20"/>
      <c r="L225" s="20"/>
      <c r="M225" s="20"/>
    </row>
    <row r="226" spans="9:13" ht="19.5" customHeight="1" x14ac:dyDescent="0.25">
      <c r="I226" s="20"/>
      <c r="J226" s="20"/>
      <c r="K226" s="20"/>
      <c r="L226" s="20"/>
      <c r="M226" s="20"/>
    </row>
    <row r="227" spans="9:13" ht="19.5" customHeight="1" x14ac:dyDescent="0.25">
      <c r="I227" s="20"/>
      <c r="J227" s="20"/>
      <c r="K227" s="20"/>
      <c r="L227" s="20"/>
      <c r="M227" s="20"/>
    </row>
    <row r="228" spans="9:13" ht="19.5" customHeight="1" x14ac:dyDescent="0.25">
      <c r="I228" s="20"/>
      <c r="J228" s="20"/>
      <c r="K228" s="20"/>
      <c r="L228" s="20"/>
      <c r="M228" s="20"/>
    </row>
    <row r="229" spans="9:13" ht="19.5" customHeight="1" x14ac:dyDescent="0.25">
      <c r="I229" s="20"/>
      <c r="J229" s="20"/>
      <c r="K229" s="20"/>
      <c r="L229" s="20"/>
      <c r="M229" s="20"/>
    </row>
    <row r="230" spans="9:13" ht="19.5" customHeight="1" x14ac:dyDescent="0.25">
      <c r="I230" s="20"/>
      <c r="J230" s="20"/>
      <c r="K230" s="20"/>
      <c r="L230" s="20"/>
      <c r="M230" s="20"/>
    </row>
    <row r="231" spans="9:13" ht="19.5" customHeight="1" x14ac:dyDescent="0.25">
      <c r="I231" s="20"/>
      <c r="J231" s="20"/>
      <c r="K231" s="20"/>
      <c r="L231" s="20"/>
      <c r="M231" s="20"/>
    </row>
    <row r="232" spans="9:13" ht="19.5" customHeight="1" x14ac:dyDescent="0.25">
      <c r="I232" s="20"/>
      <c r="J232" s="20"/>
      <c r="K232" s="20"/>
      <c r="L232" s="20"/>
      <c r="M232" s="20"/>
    </row>
    <row r="233" spans="9:13" ht="19.5" customHeight="1" x14ac:dyDescent="0.25">
      <c r="I233" s="20"/>
      <c r="J233" s="20"/>
      <c r="K233" s="20"/>
      <c r="L233" s="20"/>
      <c r="M233" s="20"/>
    </row>
    <row r="234" spans="9:13" ht="19.5" customHeight="1" x14ac:dyDescent="0.25">
      <c r="I234" s="20"/>
      <c r="J234" s="20"/>
      <c r="K234" s="20"/>
      <c r="L234" s="20"/>
      <c r="M234" s="20"/>
    </row>
    <row r="235" spans="9:13" ht="19.5" customHeight="1" x14ac:dyDescent="0.25">
      <c r="I235" s="20"/>
      <c r="J235" s="20"/>
      <c r="K235" s="20"/>
      <c r="L235" s="20"/>
      <c r="M235" s="20"/>
    </row>
    <row r="236" spans="9:13" ht="19.5" customHeight="1" x14ac:dyDescent="0.25">
      <c r="I236" s="20"/>
      <c r="J236" s="20"/>
      <c r="K236" s="20"/>
      <c r="L236" s="20"/>
      <c r="M236" s="20"/>
    </row>
    <row r="237" spans="9:13" ht="19.5" customHeight="1" x14ac:dyDescent="0.25">
      <c r="I237" s="20"/>
      <c r="J237" s="20"/>
      <c r="K237" s="20"/>
      <c r="L237" s="20"/>
      <c r="M237" s="20"/>
    </row>
    <row r="238" spans="9:13" ht="19.5" customHeight="1" x14ac:dyDescent="0.25">
      <c r="I238" s="20"/>
      <c r="J238" s="20"/>
      <c r="K238" s="20"/>
      <c r="L238" s="20"/>
      <c r="M238" s="20"/>
    </row>
    <row r="239" spans="9:13" ht="19.5" customHeight="1" x14ac:dyDescent="0.25">
      <c r="I239" s="20"/>
      <c r="J239" s="20"/>
      <c r="K239" s="20"/>
      <c r="L239" s="20"/>
      <c r="M239" s="20"/>
    </row>
    <row r="240" spans="9:13" ht="19.5" customHeight="1" x14ac:dyDescent="0.25">
      <c r="I240" s="20"/>
      <c r="J240" s="20"/>
      <c r="K240" s="20"/>
      <c r="L240" s="20"/>
      <c r="M240" s="20"/>
    </row>
    <row r="241" spans="9:13" ht="19.5" customHeight="1" x14ac:dyDescent="0.25">
      <c r="I241" s="20"/>
      <c r="J241" s="20"/>
      <c r="K241" s="20"/>
      <c r="L241" s="20"/>
      <c r="M241" s="20"/>
    </row>
    <row r="242" spans="9:13" ht="19.5" customHeight="1" x14ac:dyDescent="0.25">
      <c r="I242" s="20"/>
      <c r="J242" s="20"/>
      <c r="K242" s="20"/>
      <c r="L242" s="20"/>
      <c r="M242" s="20"/>
    </row>
  </sheetData>
  <sheetProtection algorithmName="SHA-512" hashValue="k4lzciWwMprW3qAiOeH+UKnT7TWNOTK3cej2Xd49UXYmzSOIhF3TEsmGO0nzZrMXQgtSW2tDGvYp73mUvHNqig==" saltValue="QVvbhRyd9CmnuSQzgxkjwg==" spinCount="100000" sheet="1" objects="1" scenarios="1"/>
  <mergeCells count="3">
    <mergeCell ref="A1:B1"/>
    <mergeCell ref="C1:F1"/>
    <mergeCell ref="G1:J1"/>
  </mergeCells>
  <conditionalFormatting sqref="A1:A42">
    <cfRule type="containsText" dxfId="95" priority="1" operator="containsText" text="CHANGE">
      <formula>NOT(ISERROR(SEARCH(("CHANGE"),(A1))))</formula>
    </cfRule>
  </conditionalFormatting>
  <conditionalFormatting sqref="A1:A42">
    <cfRule type="containsText" dxfId="94" priority="2" operator="containsText" text="DELETE">
      <formula>NOT(ISERROR(SEARCH(("DELETE"),(A1))))</formula>
    </cfRule>
  </conditionalFormatting>
  <conditionalFormatting sqref="A1:A42">
    <cfRule type="containsText" dxfId="93" priority="3" operator="containsText" text="ADD">
      <formula>NOT(ISERROR(SEARCH(("ADD"),(A1))))</formula>
    </cfRule>
  </conditionalFormatting>
  <conditionalFormatting sqref="A3:H42">
    <cfRule type="expression" dxfId="92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Light Duty Vehicles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'Table Lists'!$AA$2:$AA$4</xm:f>
          </x14:formula1>
          <xm:sqref>H3:H42</xm:sqref>
        </x14:dataValidation>
        <x14:dataValidation type="list" allowBlank="1" showErrorMessage="1">
          <x14:formula1>
            <xm:f>'Table Lists'!$A$2:$A$6</xm:f>
          </x14:formula1>
          <xm:sqref>A3:A42</xm:sqref>
        </x14:dataValidation>
        <x14:dataValidation type="list" allowBlank="1" showErrorMessage="1">
          <x14:formula1>
            <xm:f>'Table Lists'!$I$2:$I$14</xm:f>
          </x14:formula1>
          <xm:sqref>B3:B42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customWidth="1"/>
    <col min="2" max="2" width="17.140625" customWidth="1"/>
    <col min="3" max="3" width="7.85546875" customWidth="1"/>
    <col min="4" max="4" width="8.85546875" customWidth="1"/>
    <col min="5" max="5" width="23.5703125" customWidth="1"/>
    <col min="6" max="6" width="8.85546875" customWidth="1"/>
    <col min="7" max="7" width="5.140625" customWidth="1"/>
    <col min="8" max="8" width="8.85546875" customWidth="1"/>
    <col min="9" max="9" width="9.140625" customWidth="1"/>
    <col min="10" max="10" width="8.85546875" style="81" customWidth="1"/>
    <col min="11" max="11" width="9.140625" customWidth="1"/>
    <col min="12" max="25" width="8.85546875" customWidth="1"/>
  </cols>
  <sheetData>
    <row r="1" spans="1:11" ht="19.5" customHeight="1" x14ac:dyDescent="0.25">
      <c r="A1" s="165" t="s">
        <v>2</v>
      </c>
      <c r="B1" s="164"/>
      <c r="C1" s="154">
        <f>'Cover Page'!C3:F3</f>
        <v>0</v>
      </c>
      <c r="D1" s="139"/>
      <c r="E1" s="139"/>
      <c r="F1" s="153"/>
      <c r="G1" s="163" t="s">
        <v>53</v>
      </c>
      <c r="H1" s="164"/>
      <c r="I1" s="45">
        <v>2020</v>
      </c>
      <c r="J1" s="79" t="s">
        <v>32</v>
      </c>
      <c r="K1" s="45">
        <v>2022</v>
      </c>
    </row>
    <row r="2" spans="1:11" ht="39.75" customHeight="1" x14ac:dyDescent="0.25">
      <c r="A2" s="46" t="s">
        <v>33</v>
      </c>
      <c r="B2" s="47" t="s">
        <v>34</v>
      </c>
      <c r="C2" s="47" t="s">
        <v>35</v>
      </c>
      <c r="D2" s="47" t="s">
        <v>36</v>
      </c>
      <c r="E2" s="48" t="s">
        <v>58</v>
      </c>
      <c r="F2" s="47" t="s">
        <v>38</v>
      </c>
      <c r="G2" s="49" t="s">
        <v>39</v>
      </c>
      <c r="H2" s="50" t="s">
        <v>42</v>
      </c>
      <c r="I2" s="50" t="s">
        <v>57</v>
      </c>
      <c r="J2" s="80" t="s">
        <v>43</v>
      </c>
      <c r="K2" s="50" t="s">
        <v>45</v>
      </c>
    </row>
    <row r="3" spans="1:11" ht="19.5" customHeight="1" x14ac:dyDescent="0.25">
      <c r="A3" s="88"/>
      <c r="B3" s="88"/>
      <c r="C3" s="88"/>
      <c r="D3" s="88"/>
      <c r="E3" s="88"/>
      <c r="F3" s="88"/>
      <c r="G3" s="88"/>
      <c r="H3" s="18" t="str">
        <f>IF(B3='Table Lists'!$K$2," ",IF(B3='Table Lists'!$K$3,'Table Lists'!$L$3,IF(B3='Table Lists'!$K$4,'Table Lists'!$L$4,IF(B3='Table Lists'!$K$5,'Table Lists'!$L$5,IF(B3='Table Lists'!$K$6,'Table Lists'!$L$6,IF(B3='Table Lists'!$K$7,'Table Lists'!$L$7))))))</f>
        <v xml:space="preserve"> </v>
      </c>
      <c r="I3" s="96" t="str">
        <f>IF(B3='Table Lists'!$K$2, " ", IF(B3='Table Lists'!$K$3, "$0.66", IF(B3='Table Lists'!$K$4, "$0.72", IF(B3='Table Lists'!$K$5, "$0.78", IF(B3='Table Lists'!$K$6, "$1", IF(B3='Table Lists'!$K$7, " "))))))</f>
        <v xml:space="preserve"> </v>
      </c>
      <c r="J3" s="31" t="str">
        <f>IF(B3='Table Lists'!$B$2, " ", IF($K$1-G3&gt;20,15%,0%))</f>
        <v xml:space="preserve"> </v>
      </c>
      <c r="K3" s="18" t="str">
        <f>IF(B3='Table Lists'!$B$2, " ", H3-(H3*J3))</f>
        <v xml:space="preserve"> </v>
      </c>
    </row>
    <row r="4" spans="1:11" ht="19.5" customHeight="1" x14ac:dyDescent="0.25">
      <c r="A4" s="88"/>
      <c r="B4" s="88"/>
      <c r="C4" s="88"/>
      <c r="D4" s="88"/>
      <c r="E4" s="88"/>
      <c r="F4" s="88"/>
      <c r="G4" s="88"/>
      <c r="H4" s="18" t="str">
        <f>IF(B4='Table Lists'!$K$2," ",IF(B4='Table Lists'!$K$3,'Table Lists'!$L$3,IF(B4='Table Lists'!$K$4,'Table Lists'!$L$4,IF(B4='Table Lists'!$K$5,'Table Lists'!$L$5,IF(B4='Table Lists'!$K$6,'Table Lists'!$L$6,IF(B4='Table Lists'!$K$7,'Table Lists'!$L$7))))))</f>
        <v xml:space="preserve"> </v>
      </c>
      <c r="I4" s="96" t="str">
        <f>IF(B4='Table Lists'!$K$2, " ", IF(B4='Table Lists'!$K$3, "$0.66", IF(B4='Table Lists'!$K$4, "$0.72", IF(B4='Table Lists'!$K$5, "$0.78", IF(B4='Table Lists'!$K$6, "$1", IF(B4='Table Lists'!$K$7, " "))))))</f>
        <v xml:space="preserve"> </v>
      </c>
      <c r="J4" s="31" t="str">
        <f>IF(B4='Table Lists'!$B$2, " ", IF($K$1-G4&gt;20,15%,0%))</f>
        <v xml:space="preserve"> </v>
      </c>
      <c r="K4" s="18" t="str">
        <f>IF(B4='Table Lists'!$B$2, " ", H4-(H4*J4))</f>
        <v xml:space="preserve"> </v>
      </c>
    </row>
    <row r="5" spans="1:11" ht="19.5" customHeight="1" x14ac:dyDescent="0.25">
      <c r="A5" s="88"/>
      <c r="B5" s="88"/>
      <c r="C5" s="88"/>
      <c r="D5" s="88"/>
      <c r="E5" s="88"/>
      <c r="F5" s="88"/>
      <c r="G5" s="88"/>
      <c r="H5" s="18" t="str">
        <f>IF(B5='Table Lists'!$K$2," ",IF(B5='Table Lists'!$K$3,'Table Lists'!$L$3,IF(B5='Table Lists'!$K$4,'Table Lists'!$L$4,IF(B5='Table Lists'!$K$5,'Table Lists'!$L$5,IF(B5='Table Lists'!$K$6,'Table Lists'!$L$6,IF(B5='Table Lists'!$K$7,'Table Lists'!$L$7))))))</f>
        <v xml:space="preserve"> </v>
      </c>
      <c r="I5" s="96" t="str">
        <f>IF(B5='Table Lists'!$K$2, " ", IF(B5='Table Lists'!$K$3, "$0.66", IF(B5='Table Lists'!$K$4, "$0.72", IF(B5='Table Lists'!$K$5, "$0.78", IF(B5='Table Lists'!$K$6, "$1", IF(B5='Table Lists'!$K$7, " "))))))</f>
        <v xml:space="preserve"> </v>
      </c>
      <c r="J5" s="31" t="str">
        <f>IF(B5='Table Lists'!$B$2, " ", IF($K$1-G5&gt;20,15%,0%))</f>
        <v xml:space="preserve"> </v>
      </c>
      <c r="K5" s="18" t="str">
        <f>IF(B5='Table Lists'!$B$2, " ", H5-(H5*J5))</f>
        <v xml:space="preserve"> </v>
      </c>
    </row>
    <row r="6" spans="1:11" ht="19.5" customHeight="1" x14ac:dyDescent="0.25">
      <c r="A6" s="88"/>
      <c r="B6" s="88"/>
      <c r="C6" s="88"/>
      <c r="D6" s="88"/>
      <c r="E6" s="88"/>
      <c r="F6" s="88"/>
      <c r="G6" s="88"/>
      <c r="H6" s="18" t="str">
        <f>IF(B6='Table Lists'!$K$2," ",IF(B6='Table Lists'!$K$3,'Table Lists'!$L$3,IF(B6='Table Lists'!$K$4,'Table Lists'!$L$4,IF(B6='Table Lists'!$K$5,'Table Lists'!$L$5,IF(B6='Table Lists'!$K$6,'Table Lists'!$L$6,IF(B6='Table Lists'!$K$7,'Table Lists'!$L$7))))))</f>
        <v xml:space="preserve"> </v>
      </c>
      <c r="I6" s="96" t="str">
        <f>IF(B6='Table Lists'!$K$2, " ", IF(B6='Table Lists'!$K$3, "$0.66", IF(B6='Table Lists'!$K$4, "$0.72", IF(B6='Table Lists'!$K$5, "$0.78", IF(B6='Table Lists'!$K$6, "$1", IF(B6='Table Lists'!$K$7, " "))))))</f>
        <v xml:space="preserve"> </v>
      </c>
      <c r="J6" s="31" t="str">
        <f>IF(B6='Table Lists'!$B$2, " ", IF($K$1-G6&gt;20,15%,0%))</f>
        <v xml:space="preserve"> </v>
      </c>
      <c r="K6" s="18" t="str">
        <f>IF(B6='Table Lists'!$B$2, " ", H6-(H6*J6))</f>
        <v xml:space="preserve"> </v>
      </c>
    </row>
    <row r="7" spans="1:11" ht="19.5" customHeight="1" x14ac:dyDescent="0.25">
      <c r="A7" s="88"/>
      <c r="B7" s="88"/>
      <c r="C7" s="88"/>
      <c r="D7" s="88"/>
      <c r="E7" s="88"/>
      <c r="F7" s="88"/>
      <c r="G7" s="88"/>
      <c r="H7" s="18" t="str">
        <f>IF(B7='Table Lists'!$K$2," ",IF(B7='Table Lists'!$K$3,'Table Lists'!$L$3,IF(B7='Table Lists'!$K$4,'Table Lists'!$L$4,IF(B7='Table Lists'!$K$5,'Table Lists'!$L$5,IF(B7='Table Lists'!$K$6,'Table Lists'!$L$6,IF(B7='Table Lists'!$K$7,'Table Lists'!$L$7))))))</f>
        <v xml:space="preserve"> </v>
      </c>
      <c r="I7" s="96" t="str">
        <f>IF(B7='Table Lists'!$K$2, " ", IF(B7='Table Lists'!$K$3, "$0.66", IF(B7='Table Lists'!$K$4, "$0.72", IF(B7='Table Lists'!$K$5, "$0.78", IF(B7='Table Lists'!$K$6, "$1", IF(B7='Table Lists'!$K$7, " "))))))</f>
        <v xml:space="preserve"> </v>
      </c>
      <c r="J7" s="31" t="str">
        <f>IF(B7='Table Lists'!$B$2, " ", IF($K$1-G7&gt;20,15%,0%))</f>
        <v xml:space="preserve"> </v>
      </c>
      <c r="K7" s="18" t="str">
        <f>IF(B7='Table Lists'!$B$2, " ", H7-(H7*J7))</f>
        <v xml:space="preserve"> </v>
      </c>
    </row>
    <row r="8" spans="1:11" ht="19.5" customHeight="1" x14ac:dyDescent="0.25">
      <c r="A8" s="88"/>
      <c r="B8" s="88"/>
      <c r="C8" s="88"/>
      <c r="D8" s="88"/>
      <c r="E8" s="88"/>
      <c r="F8" s="88"/>
      <c r="G8" s="88"/>
      <c r="H8" s="18" t="str">
        <f>IF(B8='Table Lists'!$K$2," ",IF(B8='Table Lists'!$K$3,'Table Lists'!$L$3,IF(B8='Table Lists'!$K$4,'Table Lists'!$L$4,IF(B8='Table Lists'!$K$5,'Table Lists'!$L$5,IF(B8='Table Lists'!$K$6,'Table Lists'!$L$6,IF(B8='Table Lists'!$K$7,'Table Lists'!$L$7))))))</f>
        <v xml:space="preserve"> </v>
      </c>
      <c r="I8" s="96" t="str">
        <f>IF(B8='Table Lists'!$K$2, " ", IF(B8='Table Lists'!$K$3, "$0.66", IF(B8='Table Lists'!$K$4, "$0.72", IF(B8='Table Lists'!$K$5, "$0.78", IF(B8='Table Lists'!$K$6, "$1", IF(B8='Table Lists'!$K$7, " "))))))</f>
        <v xml:space="preserve"> </v>
      </c>
      <c r="J8" s="31" t="str">
        <f>IF(B8='Table Lists'!$B$2, " ", IF($K$1-G8&gt;20,15%,0%))</f>
        <v xml:space="preserve"> </v>
      </c>
      <c r="K8" s="18" t="str">
        <f>IF(B8='Table Lists'!$B$2, " ", H8-(H8*J8))</f>
        <v xml:space="preserve"> </v>
      </c>
    </row>
    <row r="9" spans="1:11" ht="19.5" customHeight="1" x14ac:dyDescent="0.25">
      <c r="A9" s="88"/>
      <c r="B9" s="88"/>
      <c r="C9" s="88"/>
      <c r="D9" s="88"/>
      <c r="E9" s="88"/>
      <c r="F9" s="88"/>
      <c r="G9" s="88"/>
      <c r="H9" s="18" t="str">
        <f>IF(B9='Table Lists'!$K$2," ",IF(B9='Table Lists'!$K$3,'Table Lists'!$L$3,IF(B9='Table Lists'!$K$4,'Table Lists'!$L$4,IF(B9='Table Lists'!$K$5,'Table Lists'!$L$5,IF(B9='Table Lists'!$K$6,'Table Lists'!$L$6,IF(B9='Table Lists'!$K$7,'Table Lists'!$L$7))))))</f>
        <v xml:space="preserve"> </v>
      </c>
      <c r="I9" s="96" t="str">
        <f>IF(B9='Table Lists'!$K$2, " ", IF(B9='Table Lists'!$K$3, "$0.66", IF(B9='Table Lists'!$K$4, "$0.72", IF(B9='Table Lists'!$K$5, "$0.78", IF(B9='Table Lists'!$K$6, "$1", IF(B9='Table Lists'!$K$7, " "))))))</f>
        <v xml:space="preserve"> </v>
      </c>
      <c r="J9" s="31" t="str">
        <f>IF(B9='Table Lists'!$B$2, " ", IF($K$1-G9&gt;20,15%,0%))</f>
        <v xml:space="preserve"> </v>
      </c>
      <c r="K9" s="18" t="str">
        <f>IF(B9='Table Lists'!$B$2, " ", H9-(H9*J9))</f>
        <v xml:space="preserve"> </v>
      </c>
    </row>
    <row r="10" spans="1:11" ht="19.5" customHeight="1" x14ac:dyDescent="0.25">
      <c r="A10" s="88"/>
      <c r="B10" s="88"/>
      <c r="C10" s="88"/>
      <c r="D10" s="88"/>
      <c r="E10" s="88"/>
      <c r="F10" s="88"/>
      <c r="G10" s="88"/>
      <c r="H10" s="18" t="str">
        <f>IF(B10='Table Lists'!$K$2," ",IF(B10='Table Lists'!$K$3,'Table Lists'!$L$3,IF(B10='Table Lists'!$K$4,'Table Lists'!$L$4,IF(B10='Table Lists'!$K$5,'Table Lists'!$L$5,IF(B10='Table Lists'!$K$6,'Table Lists'!$L$6,IF(B10='Table Lists'!$K$7,'Table Lists'!$L$7))))))</f>
        <v xml:space="preserve"> </v>
      </c>
      <c r="I10" s="96" t="str">
        <f>IF(B10='Table Lists'!$K$2, " ", IF(B10='Table Lists'!$K$3, "$0.66", IF(B10='Table Lists'!$K$4, "$0.72", IF(B10='Table Lists'!$K$5, "$0.78", IF(B10='Table Lists'!$K$6, "$1", IF(B10='Table Lists'!$K$7, " "))))))</f>
        <v xml:space="preserve"> </v>
      </c>
      <c r="J10" s="31" t="str">
        <f>IF(B10='Table Lists'!$B$2, " ", IF($K$1-G10&gt;20,15%,0%))</f>
        <v xml:space="preserve"> </v>
      </c>
      <c r="K10" s="18" t="str">
        <f>IF(B10='Table Lists'!$B$2, " ", H10-(H10*J10))</f>
        <v xml:space="preserve"> </v>
      </c>
    </row>
    <row r="11" spans="1:11" ht="19.5" customHeight="1" x14ac:dyDescent="0.25">
      <c r="A11" s="88"/>
      <c r="B11" s="88"/>
      <c r="C11" s="88"/>
      <c r="D11" s="88"/>
      <c r="E11" s="88"/>
      <c r="F11" s="88"/>
      <c r="G11" s="88"/>
      <c r="H11" s="18" t="str">
        <f>IF(B11='Table Lists'!$K$2," ",IF(B11='Table Lists'!$K$3,'Table Lists'!$L$3,IF(B11='Table Lists'!$K$4,'Table Lists'!$L$4,IF(B11='Table Lists'!$K$5,'Table Lists'!$L$5,IF(B11='Table Lists'!$K$6,'Table Lists'!$L$6,IF(B11='Table Lists'!$K$7,'Table Lists'!$L$7))))))</f>
        <v xml:space="preserve"> </v>
      </c>
      <c r="I11" s="96" t="str">
        <f>IF(B11='Table Lists'!$K$2, " ", IF(B11='Table Lists'!$K$3, "$0.66", IF(B11='Table Lists'!$K$4, "$0.72", IF(B11='Table Lists'!$K$5, "$0.78", IF(B11='Table Lists'!$K$6, "$1", IF(B11='Table Lists'!$K$7, " "))))))</f>
        <v xml:space="preserve"> </v>
      </c>
      <c r="J11" s="31" t="str">
        <f>IF(B11='Table Lists'!$B$2, " ", IF($K$1-G11&gt;20,15%,0%))</f>
        <v xml:space="preserve"> </v>
      </c>
      <c r="K11" s="18" t="str">
        <f>IF(B11='Table Lists'!$B$2, " ", H11-(H11*J11))</f>
        <v xml:space="preserve"> </v>
      </c>
    </row>
    <row r="12" spans="1:11" ht="19.5" customHeight="1" x14ac:dyDescent="0.25">
      <c r="A12" s="88"/>
      <c r="B12" s="88"/>
      <c r="C12" s="88"/>
      <c r="D12" s="88"/>
      <c r="E12" s="88"/>
      <c r="F12" s="88"/>
      <c r="G12" s="88"/>
      <c r="H12" s="18" t="str">
        <f>IF(B12='Table Lists'!$K$2," ",IF(B12='Table Lists'!$K$3,'Table Lists'!$L$3,IF(B12='Table Lists'!$K$4,'Table Lists'!$L$4,IF(B12='Table Lists'!$K$5,'Table Lists'!$L$5,IF(B12='Table Lists'!$K$6,'Table Lists'!$L$6,IF(B12='Table Lists'!$K$7,'Table Lists'!$L$7))))))</f>
        <v xml:space="preserve"> </v>
      </c>
      <c r="I12" s="96" t="str">
        <f>IF(B12='Table Lists'!$K$2, " ", IF(B12='Table Lists'!$K$3, "$0.66", IF(B12='Table Lists'!$K$4, "$0.72", IF(B12='Table Lists'!$K$5, "$0.78", IF(B12='Table Lists'!$K$6, "$1", IF(B12='Table Lists'!$K$7, " "))))))</f>
        <v xml:space="preserve"> </v>
      </c>
      <c r="J12" s="31" t="str">
        <f>IF(B12='Table Lists'!$B$2, " ", IF($K$1-G12&gt;20,15%,0%))</f>
        <v xml:space="preserve"> </v>
      </c>
      <c r="K12" s="18" t="str">
        <f>IF(B12='Table Lists'!$B$2, " ", H12-(H12*J12))</f>
        <v xml:space="preserve"> </v>
      </c>
    </row>
    <row r="13" spans="1:11" ht="19.5" customHeight="1" x14ac:dyDescent="0.25">
      <c r="A13" s="88"/>
      <c r="B13" s="88"/>
      <c r="C13" s="88"/>
      <c r="D13" s="88"/>
      <c r="E13" s="88"/>
      <c r="F13" s="88"/>
      <c r="G13" s="88"/>
      <c r="H13" s="18" t="str">
        <f>IF(B13='Table Lists'!$K$2," ",IF(B13='Table Lists'!$K$3,'Table Lists'!$L$3,IF(B13='Table Lists'!$K$4,'Table Lists'!$L$4,IF(B13='Table Lists'!$K$5,'Table Lists'!$L$5,IF(B13='Table Lists'!$K$6,'Table Lists'!$L$6,IF(B13='Table Lists'!$K$7,'Table Lists'!$L$7))))))</f>
        <v xml:space="preserve"> </v>
      </c>
      <c r="I13" s="96" t="str">
        <f>IF(B13='Table Lists'!$K$2, " ", IF(B13='Table Lists'!$K$3, "$0.66", IF(B13='Table Lists'!$K$4, "$0.72", IF(B13='Table Lists'!$K$5, "$0.78", IF(B13='Table Lists'!$K$6, "$1", IF(B13='Table Lists'!$K$7, " "))))))</f>
        <v xml:space="preserve"> </v>
      </c>
      <c r="J13" s="31" t="str">
        <f>IF(B13='Table Lists'!$B$2, " ", IF($K$1-G13&gt;20,15%,0%))</f>
        <v xml:space="preserve"> </v>
      </c>
      <c r="K13" s="18" t="str">
        <f>IF(B13='Table Lists'!$B$2, " ", H13-(H13*J13))</f>
        <v xml:space="preserve"> </v>
      </c>
    </row>
    <row r="14" spans="1:11" ht="19.5" customHeight="1" x14ac:dyDescent="0.25">
      <c r="A14" s="88"/>
      <c r="B14" s="88"/>
      <c r="C14" s="88"/>
      <c r="D14" s="88"/>
      <c r="E14" s="88"/>
      <c r="F14" s="88"/>
      <c r="G14" s="88"/>
      <c r="H14" s="18" t="str">
        <f>IF(B14='Table Lists'!$K$2," ",IF(B14='Table Lists'!$K$3,'Table Lists'!$L$3,IF(B14='Table Lists'!$K$4,'Table Lists'!$L$4,IF(B14='Table Lists'!$K$5,'Table Lists'!$L$5,IF(B14='Table Lists'!$K$6,'Table Lists'!$L$6,IF(B14='Table Lists'!$K$7,'Table Lists'!$L$7))))))</f>
        <v xml:space="preserve"> </v>
      </c>
      <c r="I14" s="96" t="str">
        <f>IF(B14='Table Lists'!$K$2, " ", IF(B14='Table Lists'!$K$3, "$0.66", IF(B14='Table Lists'!$K$4, "$0.72", IF(B14='Table Lists'!$K$5, "$0.78", IF(B14='Table Lists'!$K$6, "$1", IF(B14='Table Lists'!$K$7, " "))))))</f>
        <v xml:space="preserve"> </v>
      </c>
      <c r="J14" s="31" t="str">
        <f>IF(B14='Table Lists'!$B$2, " ", IF($K$1-G14&gt;20,15%,0%))</f>
        <v xml:space="preserve"> </v>
      </c>
      <c r="K14" s="18" t="str">
        <f>IF(B14='Table Lists'!$B$2, " ", H14-(H14*J14))</f>
        <v xml:space="preserve"> </v>
      </c>
    </row>
    <row r="15" spans="1:11" ht="19.5" customHeight="1" x14ac:dyDescent="0.25">
      <c r="A15" s="88"/>
      <c r="B15" s="88"/>
      <c r="C15" s="88"/>
      <c r="D15" s="88"/>
      <c r="E15" s="88"/>
      <c r="F15" s="88"/>
      <c r="G15" s="88"/>
      <c r="H15" s="18" t="str">
        <f>IF(B15='Table Lists'!$K$2," ",IF(B15='Table Lists'!$K$3,'Table Lists'!$L$3,IF(B15='Table Lists'!$K$4,'Table Lists'!$L$4,IF(B15='Table Lists'!$K$5,'Table Lists'!$L$5,IF(B15='Table Lists'!$K$6,'Table Lists'!$L$6,IF(B15='Table Lists'!$K$7,'Table Lists'!$L$7))))))</f>
        <v xml:space="preserve"> </v>
      </c>
      <c r="I15" s="96" t="str">
        <f>IF(B15='Table Lists'!$K$2, " ", IF(B15='Table Lists'!$K$3, "$0.66", IF(B15='Table Lists'!$K$4, "$0.72", IF(B15='Table Lists'!$K$5, "$0.78", IF(B15='Table Lists'!$K$6, "$1", IF(B15='Table Lists'!$K$7, " "))))))</f>
        <v xml:space="preserve"> </v>
      </c>
      <c r="J15" s="31" t="str">
        <f>IF(B15='Table Lists'!$B$2, " ", IF($K$1-G15&gt;20,15%,0%))</f>
        <v xml:space="preserve"> </v>
      </c>
      <c r="K15" s="18" t="str">
        <f>IF(B15='Table Lists'!$B$2, " ", H15-(H15*J15))</f>
        <v xml:space="preserve"> </v>
      </c>
    </row>
    <row r="16" spans="1:11" ht="19.5" customHeight="1" x14ac:dyDescent="0.25">
      <c r="A16" s="88"/>
      <c r="B16" s="88"/>
      <c r="C16" s="88"/>
      <c r="D16" s="88"/>
      <c r="E16" s="88"/>
      <c r="F16" s="88"/>
      <c r="G16" s="88"/>
      <c r="H16" s="18" t="str">
        <f>IF(B16='Table Lists'!$K$2," ",IF(B16='Table Lists'!$K$3,'Table Lists'!$L$3,IF(B16='Table Lists'!$K$4,'Table Lists'!$L$4,IF(B16='Table Lists'!$K$5,'Table Lists'!$L$5,IF(B16='Table Lists'!$K$6,'Table Lists'!$L$6,IF(B16='Table Lists'!$K$7,'Table Lists'!$L$7))))))</f>
        <v xml:space="preserve"> </v>
      </c>
      <c r="I16" s="96" t="str">
        <f>IF(B16='Table Lists'!$K$2, " ", IF(B16='Table Lists'!$K$3, "$0.66", IF(B16='Table Lists'!$K$4, "$0.72", IF(B16='Table Lists'!$K$5, "$0.78", IF(B16='Table Lists'!$K$6, "$1", IF(B16='Table Lists'!$K$7, " "))))))</f>
        <v xml:space="preserve"> </v>
      </c>
      <c r="J16" s="31" t="str">
        <f>IF(B16='Table Lists'!$B$2, " ", IF($K$1-G16&gt;20,15%,0%))</f>
        <v xml:space="preserve"> </v>
      </c>
      <c r="K16" s="18" t="str">
        <f>IF(B16='Table Lists'!$B$2, " ", H16-(H16*J16))</f>
        <v xml:space="preserve"> </v>
      </c>
    </row>
    <row r="17" spans="1:11" ht="19.5" customHeight="1" x14ac:dyDescent="0.25">
      <c r="A17" s="88"/>
      <c r="B17" s="88"/>
      <c r="C17" s="88"/>
      <c r="D17" s="88"/>
      <c r="E17" s="88"/>
      <c r="F17" s="88"/>
      <c r="G17" s="88"/>
      <c r="H17" s="18" t="str">
        <f>IF(B17='Table Lists'!$K$2," ",IF(B17='Table Lists'!$K$3,'Table Lists'!$L$3,IF(B17='Table Lists'!$K$4,'Table Lists'!$L$4,IF(B17='Table Lists'!$K$5,'Table Lists'!$L$5,IF(B17='Table Lists'!$K$6,'Table Lists'!$L$6,IF(B17='Table Lists'!$K$7,'Table Lists'!$L$7))))))</f>
        <v xml:space="preserve"> </v>
      </c>
      <c r="I17" s="96" t="str">
        <f>IF(B17='Table Lists'!$K$2, " ", IF(B17='Table Lists'!$K$3, "$0.66", IF(B17='Table Lists'!$K$4, "$0.72", IF(B17='Table Lists'!$K$5, "$0.78", IF(B17='Table Lists'!$K$6, "$1", IF(B17='Table Lists'!$K$7, " "))))))</f>
        <v xml:space="preserve"> </v>
      </c>
      <c r="J17" s="31" t="str">
        <f>IF(B17='Table Lists'!$B$2, " ", IF($K$1-G17&gt;20,15%,0%))</f>
        <v xml:space="preserve"> </v>
      </c>
      <c r="K17" s="18" t="str">
        <f>IF(B17='Table Lists'!$B$2, " ", H17-(H17*J17))</f>
        <v xml:space="preserve"> </v>
      </c>
    </row>
    <row r="18" spans="1:11" ht="19.5" customHeight="1" x14ac:dyDescent="0.25">
      <c r="A18" s="88"/>
      <c r="B18" s="88"/>
      <c r="C18" s="88"/>
      <c r="D18" s="88"/>
      <c r="E18" s="88"/>
      <c r="F18" s="88"/>
      <c r="G18" s="88"/>
      <c r="H18" s="18" t="str">
        <f>IF(B18='Table Lists'!$K$2," ",IF(B18='Table Lists'!$K$3,'Table Lists'!$L$3,IF(B18='Table Lists'!$K$4,'Table Lists'!$L$4,IF(B18='Table Lists'!$K$5,'Table Lists'!$L$5,IF(B18='Table Lists'!$K$6,'Table Lists'!$L$6,IF(B18='Table Lists'!$K$7,'Table Lists'!$L$7))))))</f>
        <v xml:space="preserve"> </v>
      </c>
      <c r="I18" s="96" t="str">
        <f>IF(B18='Table Lists'!$K$2, " ", IF(B18='Table Lists'!$K$3, "$0.66", IF(B18='Table Lists'!$K$4, "$0.72", IF(B18='Table Lists'!$K$5, "$0.78", IF(B18='Table Lists'!$K$6, "$1", IF(B18='Table Lists'!$K$7, " "))))))</f>
        <v xml:space="preserve"> </v>
      </c>
      <c r="J18" s="31" t="str">
        <f>IF(B18='Table Lists'!$B$2, " ", IF($K$1-G18&gt;20,15%,0%))</f>
        <v xml:space="preserve"> </v>
      </c>
      <c r="K18" s="18" t="str">
        <f>IF(B18='Table Lists'!$B$2, " ", H18-(H18*J18))</f>
        <v xml:space="preserve"> </v>
      </c>
    </row>
    <row r="19" spans="1:11" ht="19.5" customHeight="1" x14ac:dyDescent="0.25">
      <c r="A19" s="88"/>
      <c r="B19" s="88"/>
      <c r="C19" s="88"/>
      <c r="D19" s="88"/>
      <c r="E19" s="88"/>
      <c r="F19" s="88"/>
      <c r="G19" s="88"/>
      <c r="H19" s="18" t="str">
        <f>IF(B19='Table Lists'!$K$2," ",IF(B19='Table Lists'!$K$3,'Table Lists'!$L$3,IF(B19='Table Lists'!$K$4,'Table Lists'!$L$4,IF(B19='Table Lists'!$K$5,'Table Lists'!$L$5,IF(B19='Table Lists'!$K$6,'Table Lists'!$L$6,IF(B19='Table Lists'!$K$7,'Table Lists'!$L$7))))))</f>
        <v xml:space="preserve"> </v>
      </c>
      <c r="I19" s="96" t="str">
        <f>IF(B19='Table Lists'!$K$2, " ", IF(B19='Table Lists'!$K$3, "$0.66", IF(B19='Table Lists'!$K$4, "$0.72", IF(B19='Table Lists'!$K$5, "$0.78", IF(B19='Table Lists'!$K$6, "$1", IF(B19='Table Lists'!$K$7, " "))))))</f>
        <v xml:space="preserve"> </v>
      </c>
      <c r="J19" s="31" t="str">
        <f>IF(B19='Table Lists'!$B$2, " ", IF($K$1-G19&gt;20,15%,0%))</f>
        <v xml:space="preserve"> </v>
      </c>
      <c r="K19" s="18" t="str">
        <f>IF(B19='Table Lists'!$B$2, " ", H19-(H19*J19))</f>
        <v xml:space="preserve"> </v>
      </c>
    </row>
    <row r="20" spans="1:11" ht="19.5" customHeight="1" x14ac:dyDescent="0.25">
      <c r="A20" s="88"/>
      <c r="B20" s="88"/>
      <c r="C20" s="88"/>
      <c r="D20" s="88"/>
      <c r="E20" s="88"/>
      <c r="F20" s="88"/>
      <c r="G20" s="88"/>
      <c r="H20" s="18" t="str">
        <f>IF(B20='Table Lists'!$K$2," ",IF(B20='Table Lists'!$K$3,'Table Lists'!$L$3,IF(B20='Table Lists'!$K$4,'Table Lists'!$L$4,IF(B20='Table Lists'!$K$5,'Table Lists'!$L$5,IF(B20='Table Lists'!$K$6,'Table Lists'!$L$6,IF(B20='Table Lists'!$K$7,'Table Lists'!$L$7))))))</f>
        <v xml:space="preserve"> </v>
      </c>
      <c r="I20" s="96" t="str">
        <f>IF(B20='Table Lists'!$K$2, " ", IF(B20='Table Lists'!$K$3, "$0.66", IF(B20='Table Lists'!$K$4, "$0.72", IF(B20='Table Lists'!$K$5, "$0.78", IF(B20='Table Lists'!$K$6, "$1", IF(B20='Table Lists'!$K$7, " "))))))</f>
        <v xml:space="preserve"> </v>
      </c>
      <c r="J20" s="31" t="str">
        <f>IF(B20='Table Lists'!$B$2, " ", IF($K$1-G20&gt;20,15%,0%))</f>
        <v xml:space="preserve"> </v>
      </c>
      <c r="K20" s="18" t="str">
        <f>IF(B20='Table Lists'!$B$2, " ", H20-(H20*J20))</f>
        <v xml:space="preserve"> </v>
      </c>
    </row>
    <row r="21" spans="1:11" ht="19.5" customHeight="1" x14ac:dyDescent="0.25">
      <c r="A21" s="88"/>
      <c r="B21" s="88"/>
      <c r="C21" s="88"/>
      <c r="D21" s="88"/>
      <c r="E21" s="88"/>
      <c r="F21" s="88"/>
      <c r="G21" s="88"/>
      <c r="H21" s="18" t="str">
        <f>IF(B21='Table Lists'!$K$2," ",IF(B21='Table Lists'!$K$3,'Table Lists'!$L$3,IF(B21='Table Lists'!$K$4,'Table Lists'!$L$4,IF(B21='Table Lists'!$K$5,'Table Lists'!$L$5,IF(B21='Table Lists'!$K$6,'Table Lists'!$L$6,IF(B21='Table Lists'!$K$7,'Table Lists'!$L$7))))))</f>
        <v xml:space="preserve"> </v>
      </c>
      <c r="I21" s="96" t="str">
        <f>IF(B21='Table Lists'!$K$2, " ", IF(B21='Table Lists'!$K$3, "$0.66", IF(B21='Table Lists'!$K$4, "$0.72", IF(B21='Table Lists'!$K$5, "$0.78", IF(B21='Table Lists'!$K$6, "$1", IF(B21='Table Lists'!$K$7, " "))))))</f>
        <v xml:space="preserve"> </v>
      </c>
      <c r="J21" s="31" t="str">
        <f>IF(B21='Table Lists'!$B$2, " ", IF($K$1-G21&gt;20,15%,0%))</f>
        <v xml:space="preserve"> </v>
      </c>
      <c r="K21" s="18" t="str">
        <f>IF(B21='Table Lists'!$B$2, " ", H21-(H21*J21))</f>
        <v xml:space="preserve"> </v>
      </c>
    </row>
    <row r="22" spans="1:11" ht="19.5" customHeight="1" x14ac:dyDescent="0.25">
      <c r="A22" s="88"/>
      <c r="B22" s="88"/>
      <c r="C22" s="88"/>
      <c r="D22" s="88"/>
      <c r="E22" s="88"/>
      <c r="F22" s="88"/>
      <c r="G22" s="88"/>
      <c r="H22" s="18" t="str">
        <f>IF(B22='Table Lists'!$K$2," ",IF(B22='Table Lists'!$K$3,'Table Lists'!$L$3,IF(B22='Table Lists'!$K$4,'Table Lists'!$L$4,IF(B22='Table Lists'!$K$5,'Table Lists'!$L$5,IF(B22='Table Lists'!$K$6,'Table Lists'!$L$6,IF(B22='Table Lists'!$K$7,'Table Lists'!$L$7))))))</f>
        <v xml:space="preserve"> </v>
      </c>
      <c r="I22" s="96" t="str">
        <f>IF(B22='Table Lists'!$K$2, " ", IF(B22='Table Lists'!$K$3, "$0.66", IF(B22='Table Lists'!$K$4, "$0.72", IF(B22='Table Lists'!$K$5, "$0.78", IF(B22='Table Lists'!$K$6, "$1", IF(B22='Table Lists'!$K$7, " "))))))</f>
        <v xml:space="preserve"> </v>
      </c>
      <c r="J22" s="31" t="str">
        <f>IF(B22='Table Lists'!$B$2, " ", IF($K$1-G22&gt;20,15%,0%))</f>
        <v xml:space="preserve"> </v>
      </c>
      <c r="K22" s="18" t="str">
        <f>IF(B22='Table Lists'!$B$2, " ", H22-(H22*J22))</f>
        <v xml:space="preserve"> </v>
      </c>
    </row>
    <row r="23" spans="1:11" ht="19.5" customHeight="1" x14ac:dyDescent="0.25"/>
    <row r="24" spans="1:11" ht="19.5" customHeight="1" x14ac:dyDescent="0.25"/>
    <row r="25" spans="1:11" ht="19.5" customHeight="1" x14ac:dyDescent="0.25"/>
    <row r="26" spans="1:11" ht="19.5" customHeight="1" x14ac:dyDescent="0.25"/>
    <row r="27" spans="1:11" ht="19.5" customHeight="1" x14ac:dyDescent="0.25"/>
    <row r="28" spans="1:11" ht="19.5" customHeight="1" x14ac:dyDescent="0.25"/>
    <row r="29" spans="1:11" ht="19.5" customHeight="1" x14ac:dyDescent="0.25"/>
    <row r="30" spans="1:11" ht="19.5" customHeight="1" x14ac:dyDescent="0.25"/>
    <row r="31" spans="1:11" ht="19.5" customHeight="1" x14ac:dyDescent="0.25"/>
    <row r="32" spans="1:11" ht="19.5" customHeight="1" x14ac:dyDescent="0.25"/>
    <row r="33" spans="8:11" ht="19.5" customHeight="1" x14ac:dyDescent="0.25"/>
    <row r="34" spans="8:11" ht="19.5" customHeight="1" x14ac:dyDescent="0.25"/>
    <row r="35" spans="8:11" ht="19.5" customHeight="1" x14ac:dyDescent="0.25"/>
    <row r="36" spans="8:11" ht="19.5" customHeight="1" x14ac:dyDescent="0.25"/>
    <row r="37" spans="8:11" ht="19.5" customHeight="1" x14ac:dyDescent="0.25"/>
    <row r="38" spans="8:11" ht="19.5" customHeight="1" x14ac:dyDescent="0.25"/>
    <row r="39" spans="8:11" ht="19.5" customHeight="1" x14ac:dyDescent="0.25"/>
    <row r="40" spans="8:11" ht="19.5" customHeight="1" x14ac:dyDescent="0.25"/>
    <row r="41" spans="8:11" ht="19.5" customHeight="1" x14ac:dyDescent="0.25"/>
    <row r="42" spans="8:11" ht="19.5" customHeight="1" x14ac:dyDescent="0.25"/>
    <row r="43" spans="8:11" ht="19.5" customHeight="1" x14ac:dyDescent="0.25">
      <c r="H43" s="20"/>
      <c r="I43" s="20"/>
      <c r="J43" s="82"/>
      <c r="K43" s="20"/>
    </row>
    <row r="44" spans="8:11" ht="19.5" customHeight="1" x14ac:dyDescent="0.25">
      <c r="H44" s="20"/>
      <c r="I44" s="20"/>
      <c r="J44" s="82"/>
      <c r="K44" s="20"/>
    </row>
    <row r="45" spans="8:11" ht="19.5" customHeight="1" x14ac:dyDescent="0.25">
      <c r="H45" s="20"/>
      <c r="I45" s="20"/>
      <c r="J45" s="82"/>
      <c r="K45" s="20"/>
    </row>
    <row r="46" spans="8:11" ht="19.5" customHeight="1" x14ac:dyDescent="0.25">
      <c r="H46" s="20"/>
      <c r="I46" s="20"/>
      <c r="J46" s="82"/>
      <c r="K46" s="20"/>
    </row>
    <row r="47" spans="8:11" ht="19.5" customHeight="1" x14ac:dyDescent="0.25">
      <c r="H47" s="20"/>
      <c r="I47" s="20"/>
      <c r="J47" s="82"/>
      <c r="K47" s="20"/>
    </row>
    <row r="48" spans="8:11" ht="19.5" customHeight="1" x14ac:dyDescent="0.25">
      <c r="H48" s="20"/>
      <c r="I48" s="20"/>
      <c r="J48" s="82"/>
      <c r="K48" s="20"/>
    </row>
    <row r="49" spans="8:11" ht="19.5" customHeight="1" x14ac:dyDescent="0.25">
      <c r="H49" s="20"/>
      <c r="I49" s="20"/>
      <c r="J49" s="82"/>
      <c r="K49" s="20"/>
    </row>
    <row r="50" spans="8:11" ht="19.5" customHeight="1" x14ac:dyDescent="0.25">
      <c r="H50" s="20"/>
      <c r="I50" s="20"/>
      <c r="J50" s="82"/>
      <c r="K50" s="20"/>
    </row>
    <row r="51" spans="8:11" ht="19.5" customHeight="1" x14ac:dyDescent="0.25">
      <c r="H51" s="20"/>
      <c r="I51" s="20"/>
      <c r="J51" s="82"/>
      <c r="K51" s="20"/>
    </row>
    <row r="52" spans="8:11" ht="19.5" customHeight="1" x14ac:dyDescent="0.25">
      <c r="H52" s="20"/>
      <c r="I52" s="20"/>
      <c r="J52" s="82"/>
      <c r="K52" s="20"/>
    </row>
    <row r="53" spans="8:11" ht="19.5" customHeight="1" x14ac:dyDescent="0.25">
      <c r="H53" s="20"/>
      <c r="I53" s="20"/>
      <c r="J53" s="82"/>
      <c r="K53" s="20"/>
    </row>
    <row r="54" spans="8:11" ht="19.5" customHeight="1" x14ac:dyDescent="0.25">
      <c r="H54" s="20"/>
      <c r="I54" s="20"/>
      <c r="J54" s="82"/>
      <c r="K54" s="20"/>
    </row>
    <row r="55" spans="8:11" ht="19.5" customHeight="1" x14ac:dyDescent="0.25">
      <c r="H55" s="20"/>
      <c r="I55" s="20"/>
      <c r="J55" s="82"/>
      <c r="K55" s="20"/>
    </row>
    <row r="56" spans="8:11" ht="19.5" customHeight="1" x14ac:dyDescent="0.25">
      <c r="H56" s="20"/>
      <c r="I56" s="20"/>
      <c r="J56" s="82"/>
      <c r="K56" s="20"/>
    </row>
    <row r="57" spans="8:11" ht="19.5" customHeight="1" x14ac:dyDescent="0.25">
      <c r="H57" s="20"/>
      <c r="I57" s="20"/>
      <c r="J57" s="82"/>
      <c r="K57" s="20"/>
    </row>
    <row r="58" spans="8:11" ht="19.5" customHeight="1" x14ac:dyDescent="0.25">
      <c r="H58" s="20"/>
      <c r="I58" s="20"/>
      <c r="J58" s="82"/>
      <c r="K58" s="20"/>
    </row>
    <row r="59" spans="8:11" ht="19.5" customHeight="1" x14ac:dyDescent="0.25">
      <c r="H59" s="20"/>
      <c r="I59" s="20"/>
      <c r="J59" s="82"/>
      <c r="K59" s="20"/>
    </row>
    <row r="60" spans="8:11" ht="19.5" customHeight="1" x14ac:dyDescent="0.25">
      <c r="H60" s="20"/>
      <c r="I60" s="20"/>
      <c r="J60" s="82"/>
      <c r="K60" s="20"/>
    </row>
    <row r="61" spans="8:11" ht="19.5" customHeight="1" x14ac:dyDescent="0.25">
      <c r="H61" s="20"/>
      <c r="I61" s="20"/>
      <c r="J61" s="82"/>
      <c r="K61" s="20"/>
    </row>
    <row r="62" spans="8:11" ht="19.5" customHeight="1" x14ac:dyDescent="0.25">
      <c r="H62" s="20"/>
      <c r="I62" s="20"/>
      <c r="J62" s="82"/>
      <c r="K62" s="20"/>
    </row>
    <row r="63" spans="8:11" ht="19.5" customHeight="1" x14ac:dyDescent="0.25">
      <c r="H63" s="20"/>
      <c r="I63" s="20"/>
      <c r="J63" s="82"/>
      <c r="K63" s="20"/>
    </row>
    <row r="64" spans="8:11" ht="19.5" customHeight="1" x14ac:dyDescent="0.25">
      <c r="H64" s="20"/>
      <c r="I64" s="20"/>
      <c r="J64" s="82"/>
      <c r="K64" s="20"/>
    </row>
    <row r="65" spans="8:11" ht="19.5" customHeight="1" x14ac:dyDescent="0.25">
      <c r="H65" s="20"/>
      <c r="I65" s="20"/>
      <c r="J65" s="82"/>
      <c r="K65" s="20"/>
    </row>
    <row r="66" spans="8:11" ht="19.5" customHeight="1" x14ac:dyDescent="0.25">
      <c r="H66" s="20"/>
      <c r="I66" s="20"/>
      <c r="J66" s="82"/>
      <c r="K66" s="20"/>
    </row>
    <row r="67" spans="8:11" ht="19.5" customHeight="1" x14ac:dyDescent="0.25">
      <c r="H67" s="20"/>
      <c r="I67" s="20"/>
      <c r="J67" s="82"/>
      <c r="K67" s="20"/>
    </row>
    <row r="68" spans="8:11" ht="19.5" customHeight="1" x14ac:dyDescent="0.25">
      <c r="H68" s="20"/>
      <c r="I68" s="20"/>
      <c r="J68" s="82"/>
      <c r="K68" s="20"/>
    </row>
    <row r="69" spans="8:11" ht="19.5" customHeight="1" x14ac:dyDescent="0.25">
      <c r="H69" s="20"/>
      <c r="I69" s="20"/>
      <c r="J69" s="82"/>
      <c r="K69" s="20"/>
    </row>
    <row r="70" spans="8:11" ht="19.5" customHeight="1" x14ac:dyDescent="0.25">
      <c r="H70" s="20"/>
      <c r="I70" s="20"/>
      <c r="J70" s="82"/>
      <c r="K70" s="20"/>
    </row>
    <row r="71" spans="8:11" ht="19.5" customHeight="1" x14ac:dyDescent="0.25">
      <c r="H71" s="20"/>
      <c r="I71" s="20"/>
      <c r="J71" s="82"/>
      <c r="K71" s="20"/>
    </row>
    <row r="72" spans="8:11" ht="19.5" customHeight="1" x14ac:dyDescent="0.25">
      <c r="H72" s="20"/>
      <c r="I72" s="20"/>
      <c r="J72" s="82"/>
      <c r="K72" s="20"/>
    </row>
    <row r="73" spans="8:11" ht="19.5" customHeight="1" x14ac:dyDescent="0.25">
      <c r="H73" s="20"/>
      <c r="I73" s="20"/>
      <c r="J73" s="82"/>
      <c r="K73" s="20"/>
    </row>
    <row r="74" spans="8:11" ht="19.5" customHeight="1" x14ac:dyDescent="0.25">
      <c r="H74" s="20"/>
      <c r="I74" s="20"/>
      <c r="J74" s="82"/>
      <c r="K74" s="20"/>
    </row>
    <row r="75" spans="8:11" ht="19.5" customHeight="1" x14ac:dyDescent="0.25">
      <c r="H75" s="20"/>
      <c r="I75" s="20"/>
      <c r="J75" s="82"/>
      <c r="K75" s="20"/>
    </row>
    <row r="76" spans="8:11" ht="19.5" customHeight="1" x14ac:dyDescent="0.25">
      <c r="H76" s="20"/>
      <c r="I76" s="20"/>
      <c r="J76" s="82"/>
      <c r="K76" s="20"/>
    </row>
    <row r="77" spans="8:11" ht="19.5" customHeight="1" x14ac:dyDescent="0.25">
      <c r="H77" s="20"/>
      <c r="I77" s="20"/>
      <c r="J77" s="82"/>
      <c r="K77" s="20"/>
    </row>
    <row r="78" spans="8:11" ht="19.5" customHeight="1" x14ac:dyDescent="0.25">
      <c r="H78" s="20"/>
      <c r="I78" s="20"/>
      <c r="J78" s="82"/>
      <c r="K78" s="20"/>
    </row>
    <row r="79" spans="8:11" ht="19.5" customHeight="1" x14ac:dyDescent="0.25">
      <c r="H79" s="20"/>
      <c r="I79" s="20"/>
      <c r="J79" s="82"/>
      <c r="K79" s="20"/>
    </row>
    <row r="80" spans="8:11" ht="19.5" customHeight="1" x14ac:dyDescent="0.25">
      <c r="H80" s="20"/>
      <c r="I80" s="20"/>
      <c r="J80" s="82"/>
      <c r="K80" s="20"/>
    </row>
    <row r="81" spans="8:11" ht="19.5" customHeight="1" x14ac:dyDescent="0.25">
      <c r="H81" s="20"/>
      <c r="I81" s="20"/>
      <c r="J81" s="82"/>
      <c r="K81" s="20"/>
    </row>
    <row r="82" spans="8:11" ht="19.5" customHeight="1" x14ac:dyDescent="0.25">
      <c r="H82" s="20"/>
      <c r="I82" s="20"/>
      <c r="J82" s="82"/>
      <c r="K82" s="20"/>
    </row>
    <row r="83" spans="8:11" ht="19.5" customHeight="1" x14ac:dyDescent="0.25">
      <c r="H83" s="20"/>
      <c r="I83" s="20"/>
      <c r="J83" s="82"/>
      <c r="K83" s="20"/>
    </row>
    <row r="84" spans="8:11" ht="19.5" customHeight="1" x14ac:dyDescent="0.25">
      <c r="H84" s="20"/>
      <c r="I84" s="20"/>
      <c r="J84" s="82"/>
      <c r="K84" s="20"/>
    </row>
    <row r="85" spans="8:11" ht="19.5" customHeight="1" x14ac:dyDescent="0.25">
      <c r="H85" s="20"/>
      <c r="I85" s="20"/>
      <c r="J85" s="82"/>
      <c r="K85" s="20"/>
    </row>
    <row r="86" spans="8:11" ht="19.5" customHeight="1" x14ac:dyDescent="0.25">
      <c r="H86" s="20"/>
      <c r="I86" s="20"/>
      <c r="J86" s="82"/>
      <c r="K86" s="20"/>
    </row>
    <row r="87" spans="8:11" ht="19.5" customHeight="1" x14ac:dyDescent="0.25">
      <c r="H87" s="20"/>
      <c r="I87" s="20"/>
      <c r="J87" s="82"/>
      <c r="K87" s="20"/>
    </row>
    <row r="88" spans="8:11" ht="19.5" customHeight="1" x14ac:dyDescent="0.25">
      <c r="H88" s="20"/>
      <c r="I88" s="20"/>
      <c r="J88" s="82"/>
      <c r="K88" s="20"/>
    </row>
    <row r="89" spans="8:11" ht="19.5" customHeight="1" x14ac:dyDescent="0.25">
      <c r="H89" s="20"/>
      <c r="I89" s="20"/>
      <c r="J89" s="82"/>
      <c r="K89" s="20"/>
    </row>
    <row r="90" spans="8:11" ht="19.5" customHeight="1" x14ac:dyDescent="0.25">
      <c r="H90" s="20"/>
      <c r="I90" s="20"/>
      <c r="J90" s="82"/>
      <c r="K90" s="20"/>
    </row>
    <row r="91" spans="8:11" ht="19.5" customHeight="1" x14ac:dyDescent="0.25">
      <c r="H91" s="20"/>
      <c r="I91" s="20"/>
      <c r="J91" s="82"/>
      <c r="K91" s="20"/>
    </row>
    <row r="92" spans="8:11" ht="19.5" customHeight="1" x14ac:dyDescent="0.25">
      <c r="H92" s="20"/>
      <c r="I92" s="20"/>
      <c r="J92" s="82"/>
      <c r="K92" s="20"/>
    </row>
    <row r="93" spans="8:11" ht="19.5" customHeight="1" x14ac:dyDescent="0.25">
      <c r="H93" s="20"/>
      <c r="I93" s="20"/>
      <c r="J93" s="82"/>
      <c r="K93" s="20"/>
    </row>
    <row r="94" spans="8:11" ht="19.5" customHeight="1" x14ac:dyDescent="0.25">
      <c r="H94" s="20"/>
      <c r="I94" s="20"/>
      <c r="J94" s="82"/>
      <c r="K94" s="20"/>
    </row>
    <row r="95" spans="8:11" ht="19.5" customHeight="1" x14ac:dyDescent="0.25">
      <c r="H95" s="20"/>
      <c r="I95" s="20"/>
      <c r="J95" s="82"/>
      <c r="K95" s="20"/>
    </row>
    <row r="96" spans="8:11" ht="19.5" customHeight="1" x14ac:dyDescent="0.25">
      <c r="H96" s="20"/>
      <c r="I96" s="20"/>
      <c r="J96" s="82"/>
      <c r="K96" s="20"/>
    </row>
    <row r="97" spans="8:11" ht="19.5" customHeight="1" x14ac:dyDescent="0.25">
      <c r="H97" s="20"/>
      <c r="I97" s="20"/>
      <c r="J97" s="82"/>
      <c r="K97" s="20"/>
    </row>
    <row r="98" spans="8:11" ht="19.5" customHeight="1" x14ac:dyDescent="0.25">
      <c r="H98" s="20"/>
      <c r="I98" s="20"/>
      <c r="J98" s="82"/>
      <c r="K98" s="20"/>
    </row>
    <row r="99" spans="8:11" ht="19.5" customHeight="1" x14ac:dyDescent="0.25">
      <c r="H99" s="20"/>
      <c r="I99" s="20"/>
      <c r="J99" s="82"/>
      <c r="K99" s="20"/>
    </row>
    <row r="100" spans="8:11" ht="19.5" customHeight="1" x14ac:dyDescent="0.25">
      <c r="H100" s="20"/>
      <c r="I100" s="20"/>
      <c r="J100" s="82"/>
      <c r="K100" s="20"/>
    </row>
    <row r="101" spans="8:11" ht="19.5" customHeight="1" x14ac:dyDescent="0.25">
      <c r="H101" s="20"/>
      <c r="I101" s="20"/>
      <c r="J101" s="82"/>
      <c r="K101" s="20"/>
    </row>
    <row r="102" spans="8:11" ht="19.5" customHeight="1" x14ac:dyDescent="0.25">
      <c r="H102" s="20"/>
      <c r="I102" s="20"/>
      <c r="J102" s="82"/>
      <c r="K102" s="20"/>
    </row>
    <row r="103" spans="8:11" ht="19.5" customHeight="1" x14ac:dyDescent="0.25">
      <c r="H103" s="20"/>
      <c r="I103" s="20"/>
      <c r="J103" s="82"/>
      <c r="K103" s="20"/>
    </row>
    <row r="104" spans="8:11" ht="19.5" customHeight="1" x14ac:dyDescent="0.25">
      <c r="H104" s="20"/>
      <c r="I104" s="20"/>
      <c r="J104" s="82"/>
      <c r="K104" s="20"/>
    </row>
    <row r="105" spans="8:11" ht="19.5" customHeight="1" x14ac:dyDescent="0.25">
      <c r="H105" s="20"/>
      <c r="I105" s="20"/>
      <c r="J105" s="82"/>
      <c r="K105" s="20"/>
    </row>
    <row r="106" spans="8:11" ht="19.5" customHeight="1" x14ac:dyDescent="0.25">
      <c r="H106" s="20"/>
      <c r="I106" s="20"/>
      <c r="J106" s="82"/>
      <c r="K106" s="20"/>
    </row>
    <row r="107" spans="8:11" ht="19.5" customHeight="1" x14ac:dyDescent="0.25">
      <c r="H107" s="20"/>
      <c r="I107" s="20"/>
      <c r="J107" s="82"/>
      <c r="K107" s="20"/>
    </row>
    <row r="108" spans="8:11" ht="19.5" customHeight="1" x14ac:dyDescent="0.25">
      <c r="H108" s="20"/>
      <c r="I108" s="20"/>
      <c r="J108" s="82"/>
      <c r="K108" s="20"/>
    </row>
    <row r="109" spans="8:11" ht="19.5" customHeight="1" x14ac:dyDescent="0.25">
      <c r="H109" s="20"/>
      <c r="I109" s="20"/>
      <c r="J109" s="82"/>
      <c r="K109" s="20"/>
    </row>
    <row r="110" spans="8:11" ht="19.5" customHeight="1" x14ac:dyDescent="0.25">
      <c r="H110" s="20"/>
      <c r="I110" s="20"/>
      <c r="J110" s="82"/>
      <c r="K110" s="20"/>
    </row>
    <row r="111" spans="8:11" ht="19.5" customHeight="1" x14ac:dyDescent="0.25">
      <c r="H111" s="20"/>
      <c r="I111" s="20"/>
      <c r="J111" s="82"/>
      <c r="K111" s="20"/>
    </row>
    <row r="112" spans="8:11" ht="19.5" customHeight="1" x14ac:dyDescent="0.25">
      <c r="H112" s="20"/>
      <c r="I112" s="20"/>
      <c r="J112" s="82"/>
      <c r="K112" s="20"/>
    </row>
    <row r="113" spans="8:11" ht="19.5" customHeight="1" x14ac:dyDescent="0.25">
      <c r="H113" s="20"/>
      <c r="I113" s="20"/>
      <c r="J113" s="82"/>
      <c r="K113" s="20"/>
    </row>
    <row r="114" spans="8:11" ht="19.5" customHeight="1" x14ac:dyDescent="0.25">
      <c r="H114" s="20"/>
      <c r="I114" s="20"/>
      <c r="J114" s="82"/>
      <c r="K114" s="20"/>
    </row>
    <row r="115" spans="8:11" ht="19.5" customHeight="1" x14ac:dyDescent="0.25">
      <c r="H115" s="20"/>
      <c r="I115" s="20"/>
      <c r="J115" s="82"/>
      <c r="K115" s="20"/>
    </row>
    <row r="116" spans="8:11" ht="19.5" customHeight="1" x14ac:dyDescent="0.25">
      <c r="H116" s="20"/>
      <c r="I116" s="20"/>
      <c r="J116" s="82"/>
      <c r="K116" s="20"/>
    </row>
    <row r="117" spans="8:11" ht="19.5" customHeight="1" x14ac:dyDescent="0.25">
      <c r="H117" s="20"/>
      <c r="I117" s="20"/>
      <c r="J117" s="82"/>
      <c r="K117" s="20"/>
    </row>
    <row r="118" spans="8:11" ht="19.5" customHeight="1" x14ac:dyDescent="0.25">
      <c r="H118" s="20"/>
      <c r="I118" s="20"/>
      <c r="J118" s="82"/>
      <c r="K118" s="20"/>
    </row>
    <row r="119" spans="8:11" ht="19.5" customHeight="1" x14ac:dyDescent="0.25">
      <c r="H119" s="20"/>
      <c r="I119" s="20"/>
      <c r="J119" s="82"/>
      <c r="K119" s="20"/>
    </row>
    <row r="120" spans="8:11" ht="19.5" customHeight="1" x14ac:dyDescent="0.25">
      <c r="H120" s="20"/>
      <c r="I120" s="20"/>
      <c r="J120" s="82"/>
      <c r="K120" s="20"/>
    </row>
    <row r="121" spans="8:11" ht="19.5" customHeight="1" x14ac:dyDescent="0.25">
      <c r="H121" s="20"/>
      <c r="I121" s="20"/>
      <c r="J121" s="82"/>
      <c r="K121" s="20"/>
    </row>
    <row r="122" spans="8:11" ht="19.5" customHeight="1" x14ac:dyDescent="0.25">
      <c r="H122" s="20"/>
      <c r="I122" s="20"/>
      <c r="J122" s="82"/>
      <c r="K122" s="20"/>
    </row>
    <row r="123" spans="8:11" ht="19.5" customHeight="1" x14ac:dyDescent="0.25">
      <c r="H123" s="20"/>
      <c r="I123" s="20"/>
      <c r="J123" s="82"/>
      <c r="K123" s="20"/>
    </row>
    <row r="124" spans="8:11" ht="19.5" customHeight="1" x14ac:dyDescent="0.25">
      <c r="H124" s="20"/>
      <c r="I124" s="20"/>
      <c r="J124" s="82"/>
      <c r="K124" s="20"/>
    </row>
    <row r="125" spans="8:11" ht="19.5" customHeight="1" x14ac:dyDescent="0.25">
      <c r="H125" s="20"/>
      <c r="I125" s="20"/>
      <c r="J125" s="82"/>
      <c r="K125" s="20"/>
    </row>
    <row r="126" spans="8:11" ht="19.5" customHeight="1" x14ac:dyDescent="0.25">
      <c r="H126" s="20"/>
      <c r="I126" s="20"/>
      <c r="J126" s="82"/>
      <c r="K126" s="20"/>
    </row>
    <row r="127" spans="8:11" ht="19.5" customHeight="1" x14ac:dyDescent="0.25">
      <c r="H127" s="20"/>
      <c r="I127" s="20"/>
      <c r="J127" s="82"/>
      <c r="K127" s="20"/>
    </row>
    <row r="128" spans="8:11" ht="19.5" customHeight="1" x14ac:dyDescent="0.25">
      <c r="H128" s="20"/>
      <c r="I128" s="20"/>
      <c r="J128" s="82"/>
      <c r="K128" s="20"/>
    </row>
    <row r="129" spans="8:11" ht="19.5" customHeight="1" x14ac:dyDescent="0.25">
      <c r="H129" s="20"/>
      <c r="I129" s="20"/>
      <c r="J129" s="82"/>
      <c r="K129" s="20"/>
    </row>
    <row r="130" spans="8:11" ht="19.5" customHeight="1" x14ac:dyDescent="0.25">
      <c r="H130" s="20"/>
      <c r="I130" s="20"/>
      <c r="J130" s="82"/>
      <c r="K130" s="20"/>
    </row>
    <row r="131" spans="8:11" ht="19.5" customHeight="1" x14ac:dyDescent="0.25">
      <c r="H131" s="20"/>
      <c r="I131" s="20"/>
      <c r="J131" s="82"/>
      <c r="K131" s="20"/>
    </row>
    <row r="132" spans="8:11" ht="19.5" customHeight="1" x14ac:dyDescent="0.25">
      <c r="H132" s="20"/>
      <c r="I132" s="20"/>
      <c r="J132" s="82"/>
      <c r="K132" s="20"/>
    </row>
    <row r="133" spans="8:11" ht="19.5" customHeight="1" x14ac:dyDescent="0.25">
      <c r="H133" s="20"/>
      <c r="I133" s="20"/>
      <c r="J133" s="82"/>
      <c r="K133" s="20"/>
    </row>
    <row r="134" spans="8:11" ht="19.5" customHeight="1" x14ac:dyDescent="0.25">
      <c r="H134" s="20"/>
      <c r="I134" s="20"/>
      <c r="J134" s="82"/>
      <c r="K134" s="20"/>
    </row>
    <row r="135" spans="8:11" ht="19.5" customHeight="1" x14ac:dyDescent="0.25">
      <c r="H135" s="20"/>
      <c r="I135" s="20"/>
      <c r="J135" s="82"/>
      <c r="K135" s="20"/>
    </row>
    <row r="136" spans="8:11" ht="19.5" customHeight="1" x14ac:dyDescent="0.25">
      <c r="H136" s="20"/>
      <c r="I136" s="20"/>
      <c r="J136" s="82"/>
      <c r="K136" s="20"/>
    </row>
    <row r="137" spans="8:11" ht="19.5" customHeight="1" x14ac:dyDescent="0.25">
      <c r="H137" s="20"/>
      <c r="I137" s="20"/>
      <c r="J137" s="82"/>
      <c r="K137" s="20"/>
    </row>
    <row r="138" spans="8:11" ht="19.5" customHeight="1" x14ac:dyDescent="0.25">
      <c r="H138" s="20"/>
      <c r="I138" s="20"/>
      <c r="J138" s="82"/>
      <c r="K138" s="20"/>
    </row>
    <row r="139" spans="8:11" ht="19.5" customHeight="1" x14ac:dyDescent="0.25">
      <c r="H139" s="20"/>
      <c r="I139" s="20"/>
      <c r="J139" s="82"/>
      <c r="K139" s="20"/>
    </row>
    <row r="140" spans="8:11" ht="19.5" customHeight="1" x14ac:dyDescent="0.25">
      <c r="H140" s="20"/>
      <c r="I140" s="20"/>
      <c r="J140" s="82"/>
      <c r="K140" s="20"/>
    </row>
    <row r="141" spans="8:11" ht="19.5" customHeight="1" x14ac:dyDescent="0.25">
      <c r="H141" s="20"/>
      <c r="I141" s="20"/>
      <c r="J141" s="82"/>
      <c r="K141" s="20"/>
    </row>
    <row r="142" spans="8:11" ht="19.5" customHeight="1" x14ac:dyDescent="0.25">
      <c r="H142" s="20"/>
      <c r="I142" s="20"/>
      <c r="J142" s="82"/>
      <c r="K142" s="20"/>
    </row>
    <row r="143" spans="8:11" ht="19.5" customHeight="1" x14ac:dyDescent="0.25">
      <c r="H143" s="20"/>
      <c r="I143" s="20"/>
      <c r="J143" s="82"/>
      <c r="K143" s="20"/>
    </row>
    <row r="144" spans="8:11" ht="19.5" customHeight="1" x14ac:dyDescent="0.25">
      <c r="H144" s="20"/>
      <c r="I144" s="20"/>
      <c r="J144" s="82"/>
      <c r="K144" s="20"/>
    </row>
    <row r="145" spans="8:11" ht="19.5" customHeight="1" x14ac:dyDescent="0.25">
      <c r="H145" s="20"/>
      <c r="I145" s="20"/>
      <c r="J145" s="82"/>
      <c r="K145" s="20"/>
    </row>
    <row r="146" spans="8:11" ht="19.5" customHeight="1" x14ac:dyDescent="0.25">
      <c r="H146" s="20"/>
      <c r="I146" s="20"/>
      <c r="J146" s="82"/>
      <c r="K146" s="20"/>
    </row>
    <row r="147" spans="8:11" ht="19.5" customHeight="1" x14ac:dyDescent="0.25">
      <c r="H147" s="20"/>
      <c r="I147" s="20"/>
      <c r="J147" s="82"/>
      <c r="K147" s="20"/>
    </row>
    <row r="148" spans="8:11" ht="19.5" customHeight="1" x14ac:dyDescent="0.25">
      <c r="H148" s="20"/>
      <c r="I148" s="20"/>
      <c r="J148" s="82"/>
      <c r="K148" s="20"/>
    </row>
    <row r="149" spans="8:11" ht="19.5" customHeight="1" x14ac:dyDescent="0.25">
      <c r="H149" s="20"/>
      <c r="I149" s="20"/>
      <c r="J149" s="82"/>
      <c r="K149" s="20"/>
    </row>
    <row r="150" spans="8:11" ht="19.5" customHeight="1" x14ac:dyDescent="0.25">
      <c r="H150" s="20"/>
      <c r="I150" s="20"/>
      <c r="J150" s="82"/>
      <c r="K150" s="20"/>
    </row>
    <row r="151" spans="8:11" ht="19.5" customHeight="1" x14ac:dyDescent="0.25">
      <c r="H151" s="20"/>
      <c r="I151" s="20"/>
      <c r="J151" s="82"/>
      <c r="K151" s="20"/>
    </row>
    <row r="152" spans="8:11" ht="19.5" customHeight="1" x14ac:dyDescent="0.25">
      <c r="H152" s="20"/>
      <c r="I152" s="20"/>
      <c r="J152" s="82"/>
      <c r="K152" s="20"/>
    </row>
    <row r="153" spans="8:11" ht="19.5" customHeight="1" x14ac:dyDescent="0.25">
      <c r="H153" s="20"/>
      <c r="I153" s="20"/>
      <c r="J153" s="82"/>
      <c r="K153" s="20"/>
    </row>
    <row r="154" spans="8:11" ht="19.5" customHeight="1" x14ac:dyDescent="0.25">
      <c r="H154" s="20"/>
      <c r="I154" s="20"/>
      <c r="J154" s="82"/>
      <c r="K154" s="20"/>
    </row>
    <row r="155" spans="8:11" ht="19.5" customHeight="1" x14ac:dyDescent="0.25">
      <c r="H155" s="20"/>
      <c r="I155" s="20"/>
      <c r="J155" s="82"/>
      <c r="K155" s="20"/>
    </row>
    <row r="156" spans="8:11" ht="19.5" customHeight="1" x14ac:dyDescent="0.25">
      <c r="H156" s="20"/>
      <c r="I156" s="20"/>
      <c r="J156" s="82"/>
      <c r="K156" s="20"/>
    </row>
    <row r="157" spans="8:11" ht="19.5" customHeight="1" x14ac:dyDescent="0.25">
      <c r="H157" s="20"/>
      <c r="I157" s="20"/>
      <c r="J157" s="82"/>
      <c r="K157" s="20"/>
    </row>
    <row r="158" spans="8:11" ht="19.5" customHeight="1" x14ac:dyDescent="0.25">
      <c r="H158" s="20"/>
      <c r="I158" s="20"/>
      <c r="J158" s="82"/>
      <c r="K158" s="20"/>
    </row>
    <row r="159" spans="8:11" ht="19.5" customHeight="1" x14ac:dyDescent="0.25">
      <c r="H159" s="20"/>
      <c r="I159" s="20"/>
      <c r="J159" s="82"/>
      <c r="K159" s="20"/>
    </row>
    <row r="160" spans="8:11" ht="19.5" customHeight="1" x14ac:dyDescent="0.25">
      <c r="H160" s="20"/>
      <c r="I160" s="20"/>
      <c r="J160" s="82"/>
      <c r="K160" s="20"/>
    </row>
    <row r="161" spans="8:11" ht="19.5" customHeight="1" x14ac:dyDescent="0.25">
      <c r="H161" s="20"/>
      <c r="I161" s="20"/>
      <c r="J161" s="82"/>
      <c r="K161" s="20"/>
    </row>
    <row r="162" spans="8:11" ht="19.5" customHeight="1" x14ac:dyDescent="0.25">
      <c r="H162" s="20"/>
      <c r="I162" s="20"/>
      <c r="J162" s="82"/>
      <c r="K162" s="20"/>
    </row>
    <row r="163" spans="8:11" ht="19.5" customHeight="1" x14ac:dyDescent="0.25">
      <c r="H163" s="20"/>
      <c r="I163" s="20"/>
      <c r="J163" s="82"/>
      <c r="K163" s="20"/>
    </row>
    <row r="164" spans="8:11" ht="19.5" customHeight="1" x14ac:dyDescent="0.25">
      <c r="H164" s="20"/>
      <c r="I164" s="20"/>
      <c r="J164" s="82"/>
      <c r="K164" s="20"/>
    </row>
    <row r="165" spans="8:11" ht="19.5" customHeight="1" x14ac:dyDescent="0.25">
      <c r="H165" s="20"/>
      <c r="I165" s="20"/>
      <c r="J165" s="82"/>
      <c r="K165" s="20"/>
    </row>
    <row r="166" spans="8:11" ht="19.5" customHeight="1" x14ac:dyDescent="0.25">
      <c r="H166" s="20"/>
      <c r="I166" s="20"/>
      <c r="J166" s="82"/>
      <c r="K166" s="20"/>
    </row>
    <row r="167" spans="8:11" ht="19.5" customHeight="1" x14ac:dyDescent="0.25">
      <c r="H167" s="20"/>
      <c r="I167" s="20"/>
      <c r="J167" s="82"/>
      <c r="K167" s="20"/>
    </row>
    <row r="168" spans="8:11" ht="19.5" customHeight="1" x14ac:dyDescent="0.25">
      <c r="H168" s="20"/>
      <c r="I168" s="20"/>
      <c r="J168" s="82"/>
      <c r="K168" s="20"/>
    </row>
    <row r="169" spans="8:11" ht="19.5" customHeight="1" x14ac:dyDescent="0.25">
      <c r="H169" s="20"/>
      <c r="I169" s="20"/>
      <c r="J169" s="82"/>
      <c r="K169" s="20"/>
    </row>
    <row r="170" spans="8:11" ht="19.5" customHeight="1" x14ac:dyDescent="0.25">
      <c r="H170" s="20"/>
      <c r="I170" s="20"/>
      <c r="J170" s="82"/>
      <c r="K170" s="20"/>
    </row>
    <row r="171" spans="8:11" ht="19.5" customHeight="1" x14ac:dyDescent="0.25">
      <c r="H171" s="20"/>
      <c r="I171" s="20"/>
      <c r="J171" s="82"/>
      <c r="K171" s="20"/>
    </row>
    <row r="172" spans="8:11" ht="19.5" customHeight="1" x14ac:dyDescent="0.25">
      <c r="H172" s="20"/>
      <c r="I172" s="20"/>
      <c r="J172" s="82"/>
      <c r="K172" s="20"/>
    </row>
    <row r="173" spans="8:11" ht="19.5" customHeight="1" x14ac:dyDescent="0.25">
      <c r="H173" s="20"/>
      <c r="I173" s="20"/>
      <c r="J173" s="82"/>
      <c r="K173" s="20"/>
    </row>
    <row r="174" spans="8:11" ht="19.5" customHeight="1" x14ac:dyDescent="0.25">
      <c r="H174" s="20"/>
      <c r="I174" s="20"/>
      <c r="J174" s="82"/>
      <c r="K174" s="20"/>
    </row>
    <row r="175" spans="8:11" ht="19.5" customHeight="1" x14ac:dyDescent="0.25">
      <c r="H175" s="20"/>
      <c r="I175" s="20"/>
      <c r="J175" s="82"/>
      <c r="K175" s="20"/>
    </row>
    <row r="176" spans="8:11" ht="19.5" customHeight="1" x14ac:dyDescent="0.25">
      <c r="H176" s="20"/>
      <c r="I176" s="20"/>
      <c r="J176" s="82"/>
      <c r="K176" s="20"/>
    </row>
    <row r="177" spans="8:11" ht="19.5" customHeight="1" x14ac:dyDescent="0.25">
      <c r="H177" s="20"/>
      <c r="I177" s="20"/>
      <c r="J177" s="82"/>
      <c r="K177" s="20"/>
    </row>
    <row r="178" spans="8:11" ht="19.5" customHeight="1" x14ac:dyDescent="0.25">
      <c r="H178" s="20"/>
      <c r="I178" s="20"/>
      <c r="J178" s="82"/>
      <c r="K178" s="20"/>
    </row>
    <row r="179" spans="8:11" ht="19.5" customHeight="1" x14ac:dyDescent="0.25">
      <c r="H179" s="20"/>
      <c r="I179" s="20"/>
      <c r="J179" s="82"/>
      <c r="K179" s="20"/>
    </row>
    <row r="180" spans="8:11" ht="19.5" customHeight="1" x14ac:dyDescent="0.25">
      <c r="H180" s="20"/>
      <c r="I180" s="20"/>
      <c r="J180" s="82"/>
      <c r="K180" s="20"/>
    </row>
    <row r="181" spans="8:11" ht="19.5" customHeight="1" x14ac:dyDescent="0.25">
      <c r="H181" s="20"/>
      <c r="I181" s="20"/>
      <c r="J181" s="82"/>
      <c r="K181" s="20"/>
    </row>
    <row r="182" spans="8:11" ht="19.5" customHeight="1" x14ac:dyDescent="0.25">
      <c r="H182" s="20"/>
      <c r="I182" s="20"/>
      <c r="J182" s="82"/>
      <c r="K182" s="20"/>
    </row>
    <row r="183" spans="8:11" ht="19.5" customHeight="1" x14ac:dyDescent="0.25">
      <c r="H183" s="20"/>
      <c r="I183" s="20"/>
      <c r="J183" s="82"/>
      <c r="K183" s="20"/>
    </row>
    <row r="184" spans="8:11" ht="19.5" customHeight="1" x14ac:dyDescent="0.25">
      <c r="H184" s="20"/>
      <c r="I184" s="20"/>
      <c r="J184" s="82"/>
      <c r="K184" s="20"/>
    </row>
    <row r="185" spans="8:11" ht="19.5" customHeight="1" x14ac:dyDescent="0.25">
      <c r="H185" s="20"/>
      <c r="I185" s="20"/>
      <c r="J185" s="82"/>
      <c r="K185" s="20"/>
    </row>
    <row r="186" spans="8:11" ht="19.5" customHeight="1" x14ac:dyDescent="0.25">
      <c r="H186" s="20"/>
      <c r="I186" s="20"/>
      <c r="J186" s="82"/>
      <c r="K186" s="20"/>
    </row>
    <row r="187" spans="8:11" ht="19.5" customHeight="1" x14ac:dyDescent="0.25">
      <c r="H187" s="20"/>
      <c r="I187" s="20"/>
      <c r="J187" s="82"/>
      <c r="K187" s="20"/>
    </row>
    <row r="188" spans="8:11" ht="19.5" customHeight="1" x14ac:dyDescent="0.25">
      <c r="H188" s="20"/>
      <c r="I188" s="20"/>
      <c r="J188" s="82"/>
      <c r="K188" s="20"/>
    </row>
    <row r="189" spans="8:11" ht="19.5" customHeight="1" x14ac:dyDescent="0.25">
      <c r="H189" s="20"/>
      <c r="I189" s="20"/>
      <c r="J189" s="82"/>
      <c r="K189" s="20"/>
    </row>
    <row r="190" spans="8:11" ht="19.5" customHeight="1" x14ac:dyDescent="0.25">
      <c r="H190" s="20"/>
      <c r="I190" s="20"/>
      <c r="J190" s="82"/>
      <c r="K190" s="20"/>
    </row>
    <row r="191" spans="8:11" ht="19.5" customHeight="1" x14ac:dyDescent="0.25">
      <c r="H191" s="20"/>
      <c r="I191" s="20"/>
      <c r="J191" s="82"/>
      <c r="K191" s="20"/>
    </row>
    <row r="192" spans="8:11" ht="19.5" customHeight="1" x14ac:dyDescent="0.25">
      <c r="H192" s="20"/>
      <c r="I192" s="20"/>
      <c r="J192" s="82"/>
      <c r="K192" s="20"/>
    </row>
    <row r="193" spans="8:11" ht="19.5" customHeight="1" x14ac:dyDescent="0.25">
      <c r="H193" s="20"/>
      <c r="I193" s="20"/>
      <c r="J193" s="82"/>
      <c r="K193" s="20"/>
    </row>
    <row r="194" spans="8:11" ht="19.5" customHeight="1" x14ac:dyDescent="0.25">
      <c r="H194" s="20"/>
      <c r="I194" s="20"/>
      <c r="J194" s="82"/>
      <c r="K194" s="20"/>
    </row>
    <row r="195" spans="8:11" ht="19.5" customHeight="1" x14ac:dyDescent="0.25">
      <c r="H195" s="20"/>
      <c r="I195" s="20"/>
      <c r="J195" s="82"/>
      <c r="K195" s="20"/>
    </row>
    <row r="196" spans="8:11" ht="19.5" customHeight="1" x14ac:dyDescent="0.25">
      <c r="H196" s="20"/>
      <c r="I196" s="20"/>
      <c r="J196" s="82"/>
      <c r="K196" s="20"/>
    </row>
    <row r="197" spans="8:11" ht="19.5" customHeight="1" x14ac:dyDescent="0.25">
      <c r="H197" s="20"/>
      <c r="I197" s="20"/>
      <c r="J197" s="82"/>
      <c r="K197" s="20"/>
    </row>
    <row r="198" spans="8:11" ht="19.5" customHeight="1" x14ac:dyDescent="0.25">
      <c r="H198" s="20"/>
      <c r="I198" s="20"/>
      <c r="J198" s="82"/>
      <c r="K198" s="20"/>
    </row>
    <row r="199" spans="8:11" ht="19.5" customHeight="1" x14ac:dyDescent="0.25">
      <c r="H199" s="20"/>
      <c r="I199" s="20"/>
      <c r="J199" s="82"/>
      <c r="K199" s="20"/>
    </row>
    <row r="200" spans="8:11" ht="19.5" customHeight="1" x14ac:dyDescent="0.25">
      <c r="H200" s="20"/>
      <c r="I200" s="20"/>
      <c r="J200" s="82"/>
      <c r="K200" s="20"/>
    </row>
    <row r="201" spans="8:11" ht="19.5" customHeight="1" x14ac:dyDescent="0.25">
      <c r="H201" s="20"/>
      <c r="I201" s="20"/>
      <c r="J201" s="82"/>
      <c r="K201" s="20"/>
    </row>
    <row r="202" spans="8:11" ht="19.5" customHeight="1" x14ac:dyDescent="0.25">
      <c r="H202" s="20"/>
      <c r="I202" s="20"/>
      <c r="J202" s="82"/>
      <c r="K202" s="20"/>
    </row>
    <row r="203" spans="8:11" ht="19.5" customHeight="1" x14ac:dyDescent="0.25">
      <c r="H203" s="20"/>
      <c r="I203" s="20"/>
      <c r="J203" s="82"/>
      <c r="K203" s="20"/>
    </row>
    <row r="204" spans="8:11" ht="19.5" customHeight="1" x14ac:dyDescent="0.25">
      <c r="H204" s="20"/>
      <c r="I204" s="20"/>
      <c r="J204" s="82"/>
      <c r="K204" s="20"/>
    </row>
    <row r="205" spans="8:11" ht="19.5" customHeight="1" x14ac:dyDescent="0.25">
      <c r="H205" s="20"/>
      <c r="I205" s="20"/>
      <c r="J205" s="82"/>
      <c r="K205" s="20"/>
    </row>
    <row r="206" spans="8:11" ht="19.5" customHeight="1" x14ac:dyDescent="0.25">
      <c r="H206" s="20"/>
      <c r="I206" s="20"/>
      <c r="J206" s="82"/>
      <c r="K206" s="20"/>
    </row>
    <row r="207" spans="8:11" ht="19.5" customHeight="1" x14ac:dyDescent="0.25">
      <c r="H207" s="20"/>
      <c r="I207" s="20"/>
      <c r="J207" s="82"/>
      <c r="K207" s="20"/>
    </row>
    <row r="208" spans="8:11" ht="19.5" customHeight="1" x14ac:dyDescent="0.25">
      <c r="H208" s="20"/>
      <c r="I208" s="20"/>
      <c r="J208" s="82"/>
      <c r="K208" s="20"/>
    </row>
    <row r="209" spans="8:11" ht="19.5" customHeight="1" x14ac:dyDescent="0.25">
      <c r="H209" s="20"/>
      <c r="I209" s="20"/>
      <c r="J209" s="82"/>
      <c r="K209" s="20"/>
    </row>
    <row r="210" spans="8:11" ht="19.5" customHeight="1" x14ac:dyDescent="0.25">
      <c r="H210" s="20"/>
      <c r="I210" s="20"/>
      <c r="J210" s="82"/>
      <c r="K210" s="20"/>
    </row>
    <row r="211" spans="8:11" ht="19.5" customHeight="1" x14ac:dyDescent="0.25">
      <c r="H211" s="20"/>
      <c r="I211" s="20"/>
      <c r="J211" s="82"/>
      <c r="K211" s="20"/>
    </row>
    <row r="212" spans="8:11" ht="19.5" customHeight="1" x14ac:dyDescent="0.25">
      <c r="H212" s="20"/>
      <c r="I212" s="20"/>
      <c r="J212" s="82"/>
      <c r="K212" s="20"/>
    </row>
    <row r="213" spans="8:11" ht="19.5" customHeight="1" x14ac:dyDescent="0.25">
      <c r="H213" s="20"/>
      <c r="I213" s="20"/>
      <c r="J213" s="82"/>
      <c r="K213" s="20"/>
    </row>
    <row r="214" spans="8:11" ht="19.5" customHeight="1" x14ac:dyDescent="0.25">
      <c r="H214" s="20"/>
      <c r="I214" s="20"/>
      <c r="J214" s="82"/>
      <c r="K214" s="20"/>
    </row>
    <row r="215" spans="8:11" ht="19.5" customHeight="1" x14ac:dyDescent="0.25">
      <c r="H215" s="20"/>
      <c r="I215" s="20"/>
      <c r="J215" s="82"/>
      <c r="K215" s="20"/>
    </row>
    <row r="216" spans="8:11" ht="19.5" customHeight="1" x14ac:dyDescent="0.25">
      <c r="H216" s="20"/>
      <c r="I216" s="20"/>
      <c r="J216" s="82"/>
      <c r="K216" s="20"/>
    </row>
    <row r="217" spans="8:11" ht="19.5" customHeight="1" x14ac:dyDescent="0.25">
      <c r="H217" s="20"/>
      <c r="I217" s="20"/>
      <c r="J217" s="82"/>
      <c r="K217" s="20"/>
    </row>
    <row r="218" spans="8:11" ht="19.5" customHeight="1" x14ac:dyDescent="0.25">
      <c r="H218" s="20"/>
      <c r="I218" s="20"/>
      <c r="J218" s="82"/>
      <c r="K218" s="20"/>
    </row>
    <row r="219" spans="8:11" ht="19.5" customHeight="1" x14ac:dyDescent="0.25">
      <c r="H219" s="20"/>
      <c r="I219" s="20"/>
      <c r="J219" s="82"/>
      <c r="K219" s="20"/>
    </row>
    <row r="220" spans="8:11" ht="19.5" customHeight="1" x14ac:dyDescent="0.25">
      <c r="H220" s="20"/>
      <c r="I220" s="20"/>
      <c r="J220" s="82"/>
      <c r="K220" s="20"/>
    </row>
    <row r="221" spans="8:11" ht="19.5" customHeight="1" x14ac:dyDescent="0.25">
      <c r="H221" s="20"/>
      <c r="I221" s="20"/>
      <c r="J221" s="82"/>
      <c r="K221" s="20"/>
    </row>
    <row r="222" spans="8:11" ht="19.5" customHeight="1" x14ac:dyDescent="0.25">
      <c r="H222" s="20"/>
      <c r="I222" s="20"/>
      <c r="J222" s="82"/>
      <c r="K222" s="20"/>
    </row>
  </sheetData>
  <sheetProtection algorithmName="SHA-512" hashValue="EtZB+uh7JbUcRUr4y9K9SkmhuWHVnphkSL1geaqqBnBG3q0ht7JezHIuPkFgc3jI11/EP+mAYfOvnp+rXhMvXw==" saltValue="3S/KrXB3aDo5luyePJIR7w==" spinCount="100000" sheet="1" objects="1" scenarios="1"/>
  <mergeCells count="3">
    <mergeCell ref="G1:H1"/>
    <mergeCell ref="A1:B1"/>
    <mergeCell ref="C1:F1"/>
  </mergeCells>
  <conditionalFormatting sqref="A1:A22">
    <cfRule type="containsText" dxfId="91" priority="1" operator="containsText" text="delete">
      <formula>NOT(ISERROR(SEARCH(("delete"),(A1827))))</formula>
    </cfRule>
  </conditionalFormatting>
  <conditionalFormatting sqref="A1:A22">
    <cfRule type="containsText" dxfId="90" priority="2" operator="containsText" text="add">
      <formula>NOT(ISERROR(SEARCH(("add"),(A1827))))</formula>
    </cfRule>
  </conditionalFormatting>
  <conditionalFormatting sqref="A3:G22">
    <cfRule type="expression" dxfId="89" priority="3">
      <formula>MOD(ROW(),2)=1</formula>
    </cfRule>
  </conditionalFormatting>
  <conditionalFormatting sqref="A1:A22 A43:A222">
    <cfRule type="containsText" dxfId="88" priority="4" operator="containsText" text="Change">
      <formula>NOT(ISERROR(SEARCH(("Change"),(A1))))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Medium Duty Vehicles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Lists'!$K$2:$K$7</xm:f>
          </x14:formula1>
          <xm:sqref>B3:B22</xm:sqref>
        </x14:dataValidation>
        <x14:dataValidation type="list" allowBlank="1" showErrorMessage="1">
          <x14:formula1>
            <xm:f>'Table Lists'!$A$2:$A$6</xm:f>
          </x14:formula1>
          <xm:sqref>A3:A22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9.7109375" customWidth="1"/>
    <col min="2" max="2" width="25.42578125" customWidth="1"/>
    <col min="3" max="3" width="7.5703125" customWidth="1"/>
    <col min="4" max="4" width="26.28515625" customWidth="1"/>
    <col min="5" max="5" width="8.85546875" customWidth="1"/>
    <col min="6" max="6" width="44.28515625" customWidth="1"/>
    <col min="7" max="26" width="8.85546875" customWidth="1"/>
  </cols>
  <sheetData>
    <row r="1" spans="1:6" ht="19.5" customHeight="1" x14ac:dyDescent="0.25">
      <c r="A1" s="165" t="s">
        <v>2</v>
      </c>
      <c r="B1" s="164"/>
      <c r="C1" s="166">
        <f>'Cover Page'!C3:F3</f>
        <v>0</v>
      </c>
      <c r="D1" s="167"/>
      <c r="E1" s="164"/>
      <c r="F1" s="51" t="s">
        <v>59</v>
      </c>
    </row>
    <row r="2" spans="1:6" ht="39.75" customHeight="1" x14ac:dyDescent="0.25">
      <c r="A2" s="35" t="s">
        <v>33</v>
      </c>
      <c r="B2" s="35" t="s">
        <v>34</v>
      </c>
      <c r="C2" s="35" t="s">
        <v>35</v>
      </c>
      <c r="D2" s="35" t="s">
        <v>60</v>
      </c>
      <c r="E2" s="52" t="s">
        <v>61</v>
      </c>
      <c r="F2" s="35" t="s">
        <v>62</v>
      </c>
    </row>
    <row r="3" spans="1:6" ht="19.5" customHeight="1" x14ac:dyDescent="0.25">
      <c r="A3" s="88"/>
      <c r="B3" s="88"/>
      <c r="C3" s="88"/>
      <c r="D3" s="88"/>
      <c r="E3" s="30" t="str">
        <f>IF(B3='Table Lists'!$B$2," ",IF(B3='Table Lists'!$M$3,'Table Lists'!$N$3,IF(B3='Table Lists'!$M$4,'Table Lists'!$N$4,IF(B3='Table Lists'!$M$5,'Table Lists'!$N$5,IF(B3='Table Lists'!$M$5,'Table Lists'!$N$5, IF(B3='Table Lists'!$M$6, 'Table Lists'!$N$6, IF(B3='Table Lists'!$M$7,'Table Lists'!$N$7,IF(B3='Table Lists'!$M$8,'Table Lists'!$N$8,IF(B3='Table Lists'!$M$9,'Table Lists'!$N$9,IF(B3='Table Lists'!$M$10,'Table Lists'!$N$10,IF(B3='Table Lists'!$M$11,'Table Lists'!$N$11,IF(B3='Table Lists'!$M$12,'Table Lists'!$N$12, IF(B3='Table Lists'!$M$13, 'Table Lists'!$N$13, IF(B3='Table Lists'!$M$14, 'Table Lists'!$N$14, IF(B3='Table Lists'!$M$15, 'Table Lists'!$N$15, IF(B3='Table Lists'!$M$16, 'Table Lists'!$N$16))))))))))))))))</f>
        <v xml:space="preserve"> </v>
      </c>
      <c r="F3" s="88"/>
    </row>
    <row r="4" spans="1:6" ht="19.5" customHeight="1" x14ac:dyDescent="0.25">
      <c r="A4" s="88"/>
      <c r="B4" s="88"/>
      <c r="C4" s="88"/>
      <c r="D4" s="88"/>
      <c r="E4" s="30" t="str">
        <f>IF(B4='Table Lists'!$B$2," ",IF(B4='Table Lists'!$M$3,'Table Lists'!$N$3,IF(B4='Table Lists'!$M$4,'Table Lists'!$N$4,IF(B4='Table Lists'!$M$5,'Table Lists'!$N$5,IF(B4='Table Lists'!$M$5,'Table Lists'!$N$5, IF(B4='Table Lists'!$M$6, 'Table Lists'!$N$6, IF(B4='Table Lists'!$M$7,'Table Lists'!$N$7,IF(B4='Table Lists'!$M$8,'Table Lists'!$N$8,IF(B4='Table Lists'!$M$9,'Table Lists'!$N$9,IF(B4='Table Lists'!$M$10,'Table Lists'!$N$10,IF(B4='Table Lists'!$M$11,'Table Lists'!$N$11,IF(B4='Table Lists'!$M$12,'Table Lists'!$N$12, IF(B4='Table Lists'!$M$13, 'Table Lists'!$N$13, IF(B4='Table Lists'!$M$14, 'Table Lists'!$N$14, IF(B4='Table Lists'!$M$15, 'Table Lists'!$N$15, IF(B4='Table Lists'!$M$16, 'Table Lists'!$N$16))))))))))))))))</f>
        <v xml:space="preserve"> </v>
      </c>
      <c r="F4" s="88"/>
    </row>
    <row r="5" spans="1:6" ht="19.5" customHeight="1" x14ac:dyDescent="0.25">
      <c r="A5" s="88"/>
      <c r="B5" s="88"/>
      <c r="C5" s="88"/>
      <c r="D5" s="88"/>
      <c r="E5" s="30" t="str">
        <f>IF(B5='Table Lists'!$B$2," ",IF(B5='Table Lists'!$M$3,'Table Lists'!$N$3,IF(B5='Table Lists'!$M$4,'Table Lists'!$N$4,IF(B5='Table Lists'!$M$5,'Table Lists'!$N$5,IF(B5='Table Lists'!$M$5,'Table Lists'!$N$5, IF(B5='Table Lists'!$M$6, 'Table Lists'!$N$6, IF(B5='Table Lists'!$M$7,'Table Lists'!$N$7,IF(B5='Table Lists'!$M$8,'Table Lists'!$N$8,IF(B5='Table Lists'!$M$9,'Table Lists'!$N$9,IF(B5='Table Lists'!$M$10,'Table Lists'!$N$10,IF(B5='Table Lists'!$M$11,'Table Lists'!$N$11,IF(B5='Table Lists'!$M$12,'Table Lists'!$N$12, IF(B5='Table Lists'!$M$13, 'Table Lists'!$N$13, IF(B5='Table Lists'!$M$14, 'Table Lists'!$N$14, IF(B5='Table Lists'!$M$15, 'Table Lists'!$N$15, IF(B5='Table Lists'!$M$16, 'Table Lists'!$N$16))))))))))))))))</f>
        <v xml:space="preserve"> </v>
      </c>
      <c r="F5" s="88"/>
    </row>
    <row r="6" spans="1:6" ht="19.5" customHeight="1" x14ac:dyDescent="0.25">
      <c r="A6" s="88"/>
      <c r="B6" s="88"/>
      <c r="C6" s="88"/>
      <c r="D6" s="88"/>
      <c r="E6" s="30" t="str">
        <f>IF(B6='Table Lists'!$B$2," ",IF(B6='Table Lists'!$M$3,'Table Lists'!$N$3,IF(B6='Table Lists'!$M$4,'Table Lists'!$N$4,IF(B6='Table Lists'!$M$5,'Table Lists'!$N$5,IF(B6='Table Lists'!$M$5,'Table Lists'!$N$5, IF(B6='Table Lists'!$M$6, 'Table Lists'!$N$6, IF(B6='Table Lists'!$M$7,'Table Lists'!$N$7,IF(B6='Table Lists'!$M$8,'Table Lists'!$N$8,IF(B6='Table Lists'!$M$9,'Table Lists'!$N$9,IF(B6='Table Lists'!$M$10,'Table Lists'!$N$10,IF(B6='Table Lists'!$M$11,'Table Lists'!$N$11,IF(B6='Table Lists'!$M$12,'Table Lists'!$N$12, IF(B6='Table Lists'!$M$13, 'Table Lists'!$N$13, IF(B6='Table Lists'!$M$14, 'Table Lists'!$N$14, IF(B6='Table Lists'!$M$15, 'Table Lists'!$N$15, IF(B6='Table Lists'!$M$16, 'Table Lists'!$N$16))))))))))))))))</f>
        <v xml:space="preserve"> </v>
      </c>
      <c r="F6" s="88"/>
    </row>
    <row r="7" spans="1:6" ht="19.5" customHeight="1" x14ac:dyDescent="0.25">
      <c r="A7" s="88"/>
      <c r="B7" s="88"/>
      <c r="C7" s="88"/>
      <c r="D7" s="88"/>
      <c r="E7" s="30" t="str">
        <f>IF(B7='Table Lists'!$B$2," ",IF(B7='Table Lists'!$M$3,'Table Lists'!$N$3,IF(B7='Table Lists'!$M$4,'Table Lists'!$N$4,IF(B7='Table Lists'!$M$5,'Table Lists'!$N$5,IF(B7='Table Lists'!$M$5,'Table Lists'!$N$5, IF(B7='Table Lists'!$M$6, 'Table Lists'!$N$6, IF(B7='Table Lists'!$M$7,'Table Lists'!$N$7,IF(B7='Table Lists'!$M$8,'Table Lists'!$N$8,IF(B7='Table Lists'!$M$9,'Table Lists'!$N$9,IF(B7='Table Lists'!$M$10,'Table Lists'!$N$10,IF(B7='Table Lists'!$M$11,'Table Lists'!$N$11,IF(B7='Table Lists'!$M$12,'Table Lists'!$N$12, IF(B7='Table Lists'!$M$13, 'Table Lists'!$N$13, IF(B7='Table Lists'!$M$14, 'Table Lists'!$N$14, IF(B7='Table Lists'!$M$15, 'Table Lists'!$N$15, IF(B7='Table Lists'!$M$16, 'Table Lists'!$N$16))))))))))))))))</f>
        <v xml:space="preserve"> </v>
      </c>
      <c r="F7" s="88"/>
    </row>
    <row r="8" spans="1:6" ht="19.5" customHeight="1" x14ac:dyDescent="0.25">
      <c r="A8" s="88"/>
      <c r="B8" s="88"/>
      <c r="C8" s="88"/>
      <c r="D8" s="88"/>
      <c r="E8" s="30" t="str">
        <f>IF(B8='Table Lists'!$B$2," ",IF(B8='Table Lists'!$M$3,'Table Lists'!$N$3,IF(B8='Table Lists'!$M$4,'Table Lists'!$N$4,IF(B8='Table Lists'!$M$5,'Table Lists'!$N$5,IF(B8='Table Lists'!$M$5,'Table Lists'!$N$5, IF(B8='Table Lists'!$M$6, 'Table Lists'!$N$6, IF(B8='Table Lists'!$M$7,'Table Lists'!$N$7,IF(B8='Table Lists'!$M$8,'Table Lists'!$N$8,IF(B8='Table Lists'!$M$9,'Table Lists'!$N$9,IF(B8='Table Lists'!$M$10,'Table Lists'!$N$10,IF(B8='Table Lists'!$M$11,'Table Lists'!$N$11,IF(B8='Table Lists'!$M$12,'Table Lists'!$N$12, IF(B8='Table Lists'!$M$13, 'Table Lists'!$N$13, IF(B8='Table Lists'!$M$14, 'Table Lists'!$N$14, IF(B8='Table Lists'!$M$15, 'Table Lists'!$N$15, IF(B8='Table Lists'!$M$16, 'Table Lists'!$N$16))))))))))))))))</f>
        <v xml:space="preserve"> </v>
      </c>
      <c r="F8" s="88"/>
    </row>
    <row r="9" spans="1:6" ht="19.5" customHeight="1" x14ac:dyDescent="0.25">
      <c r="A9" s="88"/>
      <c r="B9" s="88"/>
      <c r="C9" s="88"/>
      <c r="D9" s="88"/>
      <c r="E9" s="30" t="str">
        <f>IF(B9='Table Lists'!$B$2," ",IF(B9='Table Lists'!$M$3,'Table Lists'!$N$3,IF(B9='Table Lists'!$M$4,'Table Lists'!$N$4,IF(B9='Table Lists'!$M$5,'Table Lists'!$N$5,IF(B9='Table Lists'!$M$5,'Table Lists'!$N$5, IF(B9='Table Lists'!$M$6, 'Table Lists'!$N$6, IF(B9='Table Lists'!$M$7,'Table Lists'!$N$7,IF(B9='Table Lists'!$M$8,'Table Lists'!$N$8,IF(B9='Table Lists'!$M$9,'Table Lists'!$N$9,IF(B9='Table Lists'!$M$10,'Table Lists'!$N$10,IF(B9='Table Lists'!$M$11,'Table Lists'!$N$11,IF(B9='Table Lists'!$M$12,'Table Lists'!$N$12, IF(B9='Table Lists'!$M$13, 'Table Lists'!$N$13, IF(B9='Table Lists'!$M$14, 'Table Lists'!$N$14, IF(B9='Table Lists'!$M$15, 'Table Lists'!$N$15, IF(B9='Table Lists'!$M$16, 'Table Lists'!$N$16))))))))))))))))</f>
        <v xml:space="preserve"> </v>
      </c>
      <c r="F9" s="88"/>
    </row>
    <row r="10" spans="1:6" ht="19.5" customHeight="1" x14ac:dyDescent="0.25">
      <c r="A10" s="88"/>
      <c r="B10" s="88"/>
      <c r="C10" s="88"/>
      <c r="D10" s="88"/>
      <c r="E10" s="30" t="str">
        <f>IF(B10='Table Lists'!$B$2," ",IF(B10='Table Lists'!$M$3,'Table Lists'!$N$3,IF(B10='Table Lists'!$M$4,'Table Lists'!$N$4,IF(B10='Table Lists'!$M$5,'Table Lists'!$N$5,IF(B10='Table Lists'!$M$5,'Table Lists'!$N$5, IF(B10='Table Lists'!$M$6, 'Table Lists'!$N$6, IF(B10='Table Lists'!$M$7,'Table Lists'!$N$7,IF(B10='Table Lists'!$M$8,'Table Lists'!$N$8,IF(B10='Table Lists'!$M$9,'Table Lists'!$N$9,IF(B10='Table Lists'!$M$10,'Table Lists'!$N$10,IF(B10='Table Lists'!$M$11,'Table Lists'!$N$11,IF(B10='Table Lists'!$M$12,'Table Lists'!$N$12, IF(B10='Table Lists'!$M$13, 'Table Lists'!$N$13, IF(B10='Table Lists'!$M$14, 'Table Lists'!$N$14, IF(B10='Table Lists'!$M$15, 'Table Lists'!$N$15, IF(B10='Table Lists'!$M$16, 'Table Lists'!$N$16))))))))))))))))</f>
        <v xml:space="preserve"> </v>
      </c>
      <c r="F10" s="88"/>
    </row>
    <row r="11" spans="1:6" ht="19.5" customHeight="1" x14ac:dyDescent="0.25">
      <c r="A11" s="88"/>
      <c r="B11" s="88"/>
      <c r="C11" s="88"/>
      <c r="D11" s="88"/>
      <c r="E11" s="30" t="str">
        <f>IF(B11='Table Lists'!$B$2," ",IF(B11='Table Lists'!$M$3,'Table Lists'!$N$3,IF(B11='Table Lists'!$M$4,'Table Lists'!$N$4,IF(B11='Table Lists'!$M$5,'Table Lists'!$N$5,IF(B11='Table Lists'!$M$5,'Table Lists'!$N$5, IF(B11='Table Lists'!$M$6, 'Table Lists'!$N$6, IF(B11='Table Lists'!$M$7,'Table Lists'!$N$7,IF(B11='Table Lists'!$M$8,'Table Lists'!$N$8,IF(B11='Table Lists'!$M$9,'Table Lists'!$N$9,IF(B11='Table Lists'!$M$10,'Table Lists'!$N$10,IF(B11='Table Lists'!$M$11,'Table Lists'!$N$11,IF(B11='Table Lists'!$M$12,'Table Lists'!$N$12, IF(B11='Table Lists'!$M$13, 'Table Lists'!$N$13, IF(B11='Table Lists'!$M$14, 'Table Lists'!$N$14, IF(B11='Table Lists'!$M$15, 'Table Lists'!$N$15, IF(B11='Table Lists'!$M$16, 'Table Lists'!$N$16))))))))))))))))</f>
        <v xml:space="preserve"> </v>
      </c>
      <c r="F11" s="88"/>
    </row>
    <row r="12" spans="1:6" ht="19.5" customHeight="1" x14ac:dyDescent="0.25">
      <c r="A12" s="88"/>
      <c r="B12" s="88"/>
      <c r="C12" s="88"/>
      <c r="D12" s="88"/>
      <c r="E12" s="30" t="str">
        <f>IF(B12='Table Lists'!$B$2," ",IF(B12='Table Lists'!$M$3,'Table Lists'!$N$3,IF(B12='Table Lists'!$M$4,'Table Lists'!$N$4,IF(B12='Table Lists'!$M$5,'Table Lists'!$N$5,IF(B12='Table Lists'!$M$5,'Table Lists'!$N$5, IF(B12='Table Lists'!$M$6, 'Table Lists'!$N$6, IF(B12='Table Lists'!$M$7,'Table Lists'!$N$7,IF(B12='Table Lists'!$M$8,'Table Lists'!$N$8,IF(B12='Table Lists'!$M$9,'Table Lists'!$N$9,IF(B12='Table Lists'!$M$10,'Table Lists'!$N$10,IF(B12='Table Lists'!$M$11,'Table Lists'!$N$11,IF(B12='Table Lists'!$M$12,'Table Lists'!$N$12, IF(B12='Table Lists'!$M$13, 'Table Lists'!$N$13, IF(B12='Table Lists'!$M$14, 'Table Lists'!$N$14, IF(B12='Table Lists'!$M$15, 'Table Lists'!$N$15, IF(B12='Table Lists'!$M$16, 'Table Lists'!$N$16))))))))))))))))</f>
        <v xml:space="preserve"> </v>
      </c>
      <c r="F12" s="88"/>
    </row>
    <row r="13" spans="1:6" ht="19.5" customHeight="1" x14ac:dyDescent="0.25">
      <c r="A13" s="88"/>
      <c r="B13" s="88"/>
      <c r="C13" s="88"/>
      <c r="D13" s="88"/>
      <c r="E13" s="30" t="str">
        <f>IF(B13='Table Lists'!$B$2," ",IF(B13='Table Lists'!$M$3,'Table Lists'!$N$3,IF(B13='Table Lists'!$M$4,'Table Lists'!$N$4,IF(B13='Table Lists'!$M$5,'Table Lists'!$N$5,IF(B13='Table Lists'!$M$5,'Table Lists'!$N$5, IF(B13='Table Lists'!$M$6, 'Table Lists'!$N$6, IF(B13='Table Lists'!$M$7,'Table Lists'!$N$7,IF(B13='Table Lists'!$M$8,'Table Lists'!$N$8,IF(B13='Table Lists'!$M$9,'Table Lists'!$N$9,IF(B13='Table Lists'!$M$10,'Table Lists'!$N$10,IF(B13='Table Lists'!$M$11,'Table Lists'!$N$11,IF(B13='Table Lists'!$M$12,'Table Lists'!$N$12, IF(B13='Table Lists'!$M$13, 'Table Lists'!$N$13, IF(B13='Table Lists'!$M$14, 'Table Lists'!$N$14, IF(B13='Table Lists'!$M$15, 'Table Lists'!$N$15, IF(B13='Table Lists'!$M$16, 'Table Lists'!$N$16))))))))))))))))</f>
        <v xml:space="preserve"> </v>
      </c>
      <c r="F13" s="88"/>
    </row>
    <row r="14" spans="1:6" ht="19.5" customHeight="1" x14ac:dyDescent="0.25">
      <c r="A14" s="88"/>
      <c r="B14" s="88"/>
      <c r="C14" s="88"/>
      <c r="D14" s="88"/>
      <c r="E14" s="30" t="str">
        <f>IF(B14='Table Lists'!$B$2," ",IF(B14='Table Lists'!$M$3,'Table Lists'!$N$3,IF(B14='Table Lists'!$M$4,'Table Lists'!$N$4,IF(B14='Table Lists'!$M$5,'Table Lists'!$N$5,IF(B14='Table Lists'!$M$5,'Table Lists'!$N$5, IF(B14='Table Lists'!$M$6, 'Table Lists'!$N$6, IF(B14='Table Lists'!$M$7,'Table Lists'!$N$7,IF(B14='Table Lists'!$M$8,'Table Lists'!$N$8,IF(B14='Table Lists'!$M$9,'Table Lists'!$N$9,IF(B14='Table Lists'!$M$10,'Table Lists'!$N$10,IF(B14='Table Lists'!$M$11,'Table Lists'!$N$11,IF(B14='Table Lists'!$M$12,'Table Lists'!$N$12, IF(B14='Table Lists'!$M$13, 'Table Lists'!$N$13, IF(B14='Table Lists'!$M$14, 'Table Lists'!$N$14, IF(B14='Table Lists'!$M$15, 'Table Lists'!$N$15, IF(B14='Table Lists'!$M$16, 'Table Lists'!$N$16))))))))))))))))</f>
        <v xml:space="preserve"> </v>
      </c>
      <c r="F14" s="88"/>
    </row>
    <row r="15" spans="1:6" ht="19.5" customHeight="1" x14ac:dyDescent="0.25">
      <c r="A15" s="88"/>
      <c r="B15" s="88"/>
      <c r="C15" s="88"/>
      <c r="D15" s="88"/>
      <c r="E15" s="30" t="str">
        <f>IF(B15='Table Lists'!$B$2," ",IF(B15='Table Lists'!$M$3,'Table Lists'!$N$3,IF(B15='Table Lists'!$M$4,'Table Lists'!$N$4,IF(B15='Table Lists'!$M$5,'Table Lists'!$N$5,IF(B15='Table Lists'!$M$5,'Table Lists'!$N$5, IF(B15='Table Lists'!$M$6, 'Table Lists'!$N$6, IF(B15='Table Lists'!$M$7,'Table Lists'!$N$7,IF(B15='Table Lists'!$M$8,'Table Lists'!$N$8,IF(B15='Table Lists'!$M$9,'Table Lists'!$N$9,IF(B15='Table Lists'!$M$10,'Table Lists'!$N$10,IF(B15='Table Lists'!$M$11,'Table Lists'!$N$11,IF(B15='Table Lists'!$M$12,'Table Lists'!$N$12, IF(B15='Table Lists'!$M$13, 'Table Lists'!$N$13, IF(B15='Table Lists'!$M$14, 'Table Lists'!$N$14, IF(B15='Table Lists'!$M$15, 'Table Lists'!$N$15, IF(B15='Table Lists'!$M$16, 'Table Lists'!$N$16))))))))))))))))</f>
        <v xml:space="preserve"> </v>
      </c>
      <c r="F15" s="88"/>
    </row>
    <row r="16" spans="1:6" ht="19.5" customHeight="1" x14ac:dyDescent="0.25">
      <c r="A16" s="88"/>
      <c r="B16" s="88"/>
      <c r="C16" s="88"/>
      <c r="D16" s="88"/>
      <c r="E16" s="30" t="str">
        <f>IF(B16='Table Lists'!$B$2," ",IF(B16='Table Lists'!$M$3,'Table Lists'!$N$3,IF(B16='Table Lists'!$M$4,'Table Lists'!$N$4,IF(B16='Table Lists'!$M$5,'Table Lists'!$N$5,IF(B16='Table Lists'!$M$5,'Table Lists'!$N$5, IF(B16='Table Lists'!$M$6, 'Table Lists'!$N$6, IF(B16='Table Lists'!$M$7,'Table Lists'!$N$7,IF(B16='Table Lists'!$M$8,'Table Lists'!$N$8,IF(B16='Table Lists'!$M$9,'Table Lists'!$N$9,IF(B16='Table Lists'!$M$10,'Table Lists'!$N$10,IF(B16='Table Lists'!$M$11,'Table Lists'!$N$11,IF(B16='Table Lists'!$M$12,'Table Lists'!$N$12, IF(B16='Table Lists'!$M$13, 'Table Lists'!$N$13, IF(B16='Table Lists'!$M$14, 'Table Lists'!$N$14, IF(B16='Table Lists'!$M$15, 'Table Lists'!$N$15, IF(B16='Table Lists'!$M$16, 'Table Lists'!$N$16))))))))))))))))</f>
        <v xml:space="preserve"> </v>
      </c>
      <c r="F16" s="88"/>
    </row>
    <row r="17" spans="1:6" ht="19.5" customHeight="1" x14ac:dyDescent="0.25">
      <c r="A17" s="88"/>
      <c r="B17" s="88"/>
      <c r="C17" s="88"/>
      <c r="D17" s="88"/>
      <c r="E17" s="30" t="str">
        <f>IF(B17='Table Lists'!$B$2," ",IF(B17='Table Lists'!$M$3,'Table Lists'!$N$3,IF(B17='Table Lists'!$M$4,'Table Lists'!$N$4,IF(B17='Table Lists'!$M$5,'Table Lists'!$N$5,IF(B17='Table Lists'!$M$5,'Table Lists'!$N$5, IF(B17='Table Lists'!$M$6, 'Table Lists'!$N$6, IF(B17='Table Lists'!$M$7,'Table Lists'!$N$7,IF(B17='Table Lists'!$M$8,'Table Lists'!$N$8,IF(B17='Table Lists'!$M$9,'Table Lists'!$N$9,IF(B17='Table Lists'!$M$10,'Table Lists'!$N$10,IF(B17='Table Lists'!$M$11,'Table Lists'!$N$11,IF(B17='Table Lists'!$M$12,'Table Lists'!$N$12, IF(B17='Table Lists'!$M$13, 'Table Lists'!$N$13, IF(B17='Table Lists'!$M$14, 'Table Lists'!$N$14, IF(B17='Table Lists'!$M$15, 'Table Lists'!$N$15, IF(B17='Table Lists'!$M$16, 'Table Lists'!$N$16))))))))))))))))</f>
        <v xml:space="preserve"> </v>
      </c>
      <c r="F17" s="88"/>
    </row>
    <row r="18" spans="1:6" ht="19.5" customHeight="1" x14ac:dyDescent="0.25">
      <c r="A18" s="88"/>
      <c r="B18" s="88"/>
      <c r="C18" s="88"/>
      <c r="D18" s="88"/>
      <c r="E18" s="30" t="str">
        <f>IF(B18='Table Lists'!$B$2," ",IF(B18='Table Lists'!$M$3,'Table Lists'!$N$3,IF(B18='Table Lists'!$M$4,'Table Lists'!$N$4,IF(B18='Table Lists'!$M$5,'Table Lists'!$N$5,IF(B18='Table Lists'!$M$5,'Table Lists'!$N$5, IF(B18='Table Lists'!$M$6, 'Table Lists'!$N$6, IF(B18='Table Lists'!$M$7,'Table Lists'!$N$7,IF(B18='Table Lists'!$M$8,'Table Lists'!$N$8,IF(B18='Table Lists'!$M$9,'Table Lists'!$N$9,IF(B18='Table Lists'!$M$10,'Table Lists'!$N$10,IF(B18='Table Lists'!$M$11,'Table Lists'!$N$11,IF(B18='Table Lists'!$M$12,'Table Lists'!$N$12, IF(B18='Table Lists'!$M$13, 'Table Lists'!$N$13, IF(B18='Table Lists'!$M$14, 'Table Lists'!$N$14, IF(B18='Table Lists'!$M$15, 'Table Lists'!$N$15, IF(B18='Table Lists'!$M$16, 'Table Lists'!$N$16))))))))))))))))</f>
        <v xml:space="preserve"> </v>
      </c>
      <c r="F18" s="88"/>
    </row>
    <row r="19" spans="1:6" ht="19.5" customHeight="1" x14ac:dyDescent="0.25">
      <c r="A19" s="88"/>
      <c r="B19" s="88"/>
      <c r="C19" s="88"/>
      <c r="D19" s="88"/>
      <c r="E19" s="30" t="str">
        <f>IF(B19='Table Lists'!$B$2," ",IF(B19='Table Lists'!$M$3,'Table Lists'!$N$3,IF(B19='Table Lists'!$M$4,'Table Lists'!$N$4,IF(B19='Table Lists'!$M$5,'Table Lists'!$N$5,IF(B19='Table Lists'!$M$5,'Table Lists'!$N$5, IF(B19='Table Lists'!$M$6, 'Table Lists'!$N$6, IF(B19='Table Lists'!$M$7,'Table Lists'!$N$7,IF(B19='Table Lists'!$M$8,'Table Lists'!$N$8,IF(B19='Table Lists'!$M$9,'Table Lists'!$N$9,IF(B19='Table Lists'!$M$10,'Table Lists'!$N$10,IF(B19='Table Lists'!$M$11,'Table Lists'!$N$11,IF(B19='Table Lists'!$M$12,'Table Lists'!$N$12, IF(B19='Table Lists'!$M$13, 'Table Lists'!$N$13, IF(B19='Table Lists'!$M$14, 'Table Lists'!$N$14, IF(B19='Table Lists'!$M$15, 'Table Lists'!$N$15, IF(B19='Table Lists'!$M$16, 'Table Lists'!$N$16))))))))))))))))</f>
        <v xml:space="preserve"> </v>
      </c>
      <c r="F19" s="88"/>
    </row>
    <row r="20" spans="1:6" ht="19.5" customHeight="1" x14ac:dyDescent="0.25">
      <c r="A20" s="88"/>
      <c r="B20" s="88"/>
      <c r="C20" s="88"/>
      <c r="D20" s="88"/>
      <c r="E20" s="30" t="str">
        <f>IF(B20='Table Lists'!$B$2," ",IF(B20='Table Lists'!$M$3,'Table Lists'!$N$3,IF(B20='Table Lists'!$M$4,'Table Lists'!$N$4,IF(B20='Table Lists'!$M$5,'Table Lists'!$N$5,IF(B20='Table Lists'!$M$5,'Table Lists'!$N$5, IF(B20='Table Lists'!$M$6, 'Table Lists'!$N$6, IF(B20='Table Lists'!$M$7,'Table Lists'!$N$7,IF(B20='Table Lists'!$M$8,'Table Lists'!$N$8,IF(B20='Table Lists'!$M$9,'Table Lists'!$N$9,IF(B20='Table Lists'!$M$10,'Table Lists'!$N$10,IF(B20='Table Lists'!$M$11,'Table Lists'!$N$11,IF(B20='Table Lists'!$M$12,'Table Lists'!$N$12, IF(B20='Table Lists'!$M$13, 'Table Lists'!$N$13, IF(B20='Table Lists'!$M$14, 'Table Lists'!$N$14, IF(B20='Table Lists'!$M$15, 'Table Lists'!$N$15, IF(B20='Table Lists'!$M$16, 'Table Lists'!$N$16))))))))))))))))</f>
        <v xml:space="preserve"> </v>
      </c>
      <c r="F20" s="88"/>
    </row>
    <row r="21" spans="1:6" ht="19.5" customHeight="1" x14ac:dyDescent="0.25">
      <c r="A21" s="88"/>
      <c r="B21" s="88"/>
      <c r="C21" s="88"/>
      <c r="D21" s="88"/>
      <c r="E21" s="30" t="str">
        <f>IF(B21='Table Lists'!$B$2," ",IF(B21='Table Lists'!$M$3,'Table Lists'!$N$3,IF(B21='Table Lists'!$M$4,'Table Lists'!$N$4,IF(B21='Table Lists'!$M$5,'Table Lists'!$N$5,IF(B21='Table Lists'!$M$5,'Table Lists'!$N$5, IF(B21='Table Lists'!$M$6, 'Table Lists'!$N$6, IF(B21='Table Lists'!$M$7,'Table Lists'!$N$7,IF(B21='Table Lists'!$M$8,'Table Lists'!$N$8,IF(B21='Table Lists'!$M$9,'Table Lists'!$N$9,IF(B21='Table Lists'!$M$10,'Table Lists'!$N$10,IF(B21='Table Lists'!$M$11,'Table Lists'!$N$11,IF(B21='Table Lists'!$M$12,'Table Lists'!$N$12, IF(B21='Table Lists'!$M$13, 'Table Lists'!$N$13, IF(B21='Table Lists'!$M$14, 'Table Lists'!$N$14, IF(B21='Table Lists'!$M$15, 'Table Lists'!$N$15, IF(B21='Table Lists'!$M$16, 'Table Lists'!$N$16))))))))))))))))</f>
        <v xml:space="preserve"> </v>
      </c>
      <c r="F21" s="88"/>
    </row>
    <row r="22" spans="1:6" ht="19.5" customHeight="1" x14ac:dyDescent="0.25">
      <c r="A22" s="88"/>
      <c r="B22" s="88"/>
      <c r="C22" s="88"/>
      <c r="D22" s="88"/>
      <c r="E22" s="30" t="str">
        <f>IF(B22='Table Lists'!$B$2," ",IF(B22='Table Lists'!$M$3,'Table Lists'!$N$3,IF(B22='Table Lists'!$M$4,'Table Lists'!$N$4,IF(B22='Table Lists'!$M$5,'Table Lists'!$N$5,IF(B22='Table Lists'!$M$5,'Table Lists'!$N$5, IF(B22='Table Lists'!$M$6, 'Table Lists'!$N$6, IF(B22='Table Lists'!$M$7,'Table Lists'!$N$7,IF(B22='Table Lists'!$M$8,'Table Lists'!$N$8,IF(B22='Table Lists'!$M$9,'Table Lists'!$N$9,IF(B22='Table Lists'!$M$10,'Table Lists'!$N$10,IF(B22='Table Lists'!$M$11,'Table Lists'!$N$11,IF(B22='Table Lists'!$M$12,'Table Lists'!$N$12, IF(B22='Table Lists'!$M$13, 'Table Lists'!$N$13, IF(B22='Table Lists'!$M$14, 'Table Lists'!$N$14, IF(B22='Table Lists'!$M$15, 'Table Lists'!$N$15, IF(B22='Table Lists'!$M$16, 'Table Lists'!$N$16))))))))))))))))</f>
        <v xml:space="preserve"> </v>
      </c>
      <c r="F22" s="88"/>
    </row>
    <row r="23" spans="1:6" ht="19.5" customHeight="1" x14ac:dyDescent="0.25"/>
    <row r="24" spans="1:6" ht="19.5" customHeight="1" x14ac:dyDescent="0.25"/>
    <row r="25" spans="1:6" ht="19.5" customHeight="1" x14ac:dyDescent="0.25"/>
    <row r="26" spans="1:6" ht="19.5" customHeight="1" x14ac:dyDescent="0.25"/>
    <row r="27" spans="1:6" ht="19.5" customHeight="1" x14ac:dyDescent="0.25"/>
    <row r="28" spans="1:6" ht="19.5" customHeight="1" x14ac:dyDescent="0.25"/>
    <row r="29" spans="1:6" ht="19.5" customHeight="1" x14ac:dyDescent="0.25"/>
    <row r="30" spans="1:6" ht="19.5" customHeight="1" x14ac:dyDescent="0.25"/>
    <row r="31" spans="1:6" ht="19.5" customHeight="1" x14ac:dyDescent="0.25"/>
    <row r="32" spans="1:6" ht="19.5" customHeight="1" x14ac:dyDescent="0.25"/>
    <row r="33" spans="5:5" ht="19.5" customHeight="1" x14ac:dyDescent="0.25"/>
    <row r="34" spans="5:5" ht="19.5" customHeight="1" x14ac:dyDescent="0.25"/>
    <row r="35" spans="5:5" ht="19.5" customHeight="1" x14ac:dyDescent="0.25"/>
    <row r="36" spans="5:5" ht="19.5" customHeight="1" x14ac:dyDescent="0.25"/>
    <row r="37" spans="5:5" ht="19.5" customHeight="1" x14ac:dyDescent="0.25"/>
    <row r="38" spans="5:5" ht="19.5" customHeight="1" x14ac:dyDescent="0.25"/>
    <row r="39" spans="5:5" ht="19.5" customHeight="1" x14ac:dyDescent="0.25"/>
    <row r="40" spans="5:5" ht="19.5" customHeight="1" x14ac:dyDescent="0.25"/>
    <row r="41" spans="5:5" ht="19.5" customHeight="1" x14ac:dyDescent="0.25">
      <c r="E41" s="20"/>
    </row>
    <row r="42" spans="5:5" ht="19.5" customHeight="1" x14ac:dyDescent="0.25">
      <c r="E42" s="20"/>
    </row>
    <row r="43" spans="5:5" ht="19.5" customHeight="1" x14ac:dyDescent="0.25">
      <c r="E43" s="20"/>
    </row>
    <row r="44" spans="5:5" ht="19.5" customHeight="1" x14ac:dyDescent="0.25">
      <c r="E44" s="20"/>
    </row>
    <row r="45" spans="5:5" ht="19.5" customHeight="1" x14ac:dyDescent="0.25">
      <c r="E45" s="20"/>
    </row>
    <row r="46" spans="5:5" ht="19.5" customHeight="1" x14ac:dyDescent="0.25">
      <c r="E46" s="20"/>
    </row>
    <row r="47" spans="5:5" ht="19.5" customHeight="1" x14ac:dyDescent="0.25">
      <c r="E47" s="20"/>
    </row>
    <row r="48" spans="5:5" ht="19.5" customHeight="1" x14ac:dyDescent="0.25">
      <c r="E48" s="20"/>
    </row>
    <row r="49" spans="5:5" ht="19.5" customHeight="1" x14ac:dyDescent="0.25">
      <c r="E49" s="20"/>
    </row>
    <row r="50" spans="5:5" ht="19.5" customHeight="1" x14ac:dyDescent="0.25">
      <c r="E50" s="20"/>
    </row>
    <row r="51" spans="5:5" ht="19.5" customHeight="1" x14ac:dyDescent="0.25">
      <c r="E51" s="20"/>
    </row>
    <row r="52" spans="5:5" ht="19.5" customHeight="1" x14ac:dyDescent="0.25">
      <c r="E52" s="20"/>
    </row>
    <row r="53" spans="5:5" ht="19.5" customHeight="1" x14ac:dyDescent="0.25">
      <c r="E53" s="20"/>
    </row>
    <row r="54" spans="5:5" ht="19.5" customHeight="1" x14ac:dyDescent="0.25">
      <c r="E54" s="20"/>
    </row>
    <row r="55" spans="5:5" ht="19.5" customHeight="1" x14ac:dyDescent="0.25">
      <c r="E55" s="20"/>
    </row>
    <row r="56" spans="5:5" ht="19.5" customHeight="1" x14ac:dyDescent="0.25">
      <c r="E56" s="20"/>
    </row>
    <row r="57" spans="5:5" ht="19.5" customHeight="1" x14ac:dyDescent="0.25">
      <c r="E57" s="20"/>
    </row>
    <row r="58" spans="5:5" ht="19.5" customHeight="1" x14ac:dyDescent="0.25">
      <c r="E58" s="20"/>
    </row>
    <row r="59" spans="5:5" ht="19.5" customHeight="1" x14ac:dyDescent="0.25">
      <c r="E59" s="20"/>
    </row>
    <row r="60" spans="5:5" ht="19.5" customHeight="1" x14ac:dyDescent="0.25">
      <c r="E60" s="20"/>
    </row>
    <row r="61" spans="5:5" ht="19.5" customHeight="1" x14ac:dyDescent="0.25">
      <c r="E61" s="20"/>
    </row>
    <row r="62" spans="5:5" ht="19.5" customHeight="1" x14ac:dyDescent="0.25">
      <c r="E62" s="20"/>
    </row>
    <row r="63" spans="5:5" ht="19.5" customHeight="1" x14ac:dyDescent="0.25">
      <c r="E63" s="20"/>
    </row>
    <row r="64" spans="5:5" ht="19.5" customHeight="1" x14ac:dyDescent="0.25">
      <c r="E64" s="20"/>
    </row>
    <row r="65" spans="5:5" ht="19.5" customHeight="1" x14ac:dyDescent="0.25">
      <c r="E65" s="20"/>
    </row>
    <row r="66" spans="5:5" ht="19.5" customHeight="1" x14ac:dyDescent="0.25">
      <c r="E66" s="20"/>
    </row>
    <row r="67" spans="5:5" ht="19.5" customHeight="1" x14ac:dyDescent="0.25">
      <c r="E67" s="20"/>
    </row>
    <row r="68" spans="5:5" ht="19.5" customHeight="1" x14ac:dyDescent="0.25">
      <c r="E68" s="20"/>
    </row>
    <row r="69" spans="5:5" ht="19.5" customHeight="1" x14ac:dyDescent="0.25">
      <c r="E69" s="20"/>
    </row>
    <row r="70" spans="5:5" ht="19.5" customHeight="1" x14ac:dyDescent="0.25">
      <c r="E70" s="20"/>
    </row>
    <row r="71" spans="5:5" ht="19.5" customHeight="1" x14ac:dyDescent="0.25">
      <c r="E71" s="20"/>
    </row>
    <row r="72" spans="5:5" ht="19.5" customHeight="1" x14ac:dyDescent="0.25">
      <c r="E72" s="20"/>
    </row>
    <row r="73" spans="5:5" ht="19.5" customHeight="1" x14ac:dyDescent="0.25">
      <c r="E73" s="20"/>
    </row>
    <row r="74" spans="5:5" ht="19.5" customHeight="1" x14ac:dyDescent="0.25">
      <c r="E74" s="20"/>
    </row>
    <row r="75" spans="5:5" ht="19.5" customHeight="1" x14ac:dyDescent="0.25">
      <c r="E75" s="20"/>
    </row>
    <row r="76" spans="5:5" ht="19.5" customHeight="1" x14ac:dyDescent="0.25">
      <c r="E76" s="20"/>
    </row>
    <row r="77" spans="5:5" ht="19.5" customHeight="1" x14ac:dyDescent="0.25">
      <c r="E77" s="20"/>
    </row>
    <row r="78" spans="5:5" ht="19.5" customHeight="1" x14ac:dyDescent="0.25">
      <c r="E78" s="20"/>
    </row>
    <row r="79" spans="5:5" ht="19.5" customHeight="1" x14ac:dyDescent="0.25">
      <c r="E79" s="20"/>
    </row>
    <row r="80" spans="5:5" ht="19.5" customHeight="1" x14ac:dyDescent="0.25">
      <c r="E80" s="20"/>
    </row>
    <row r="81" spans="5:5" ht="19.5" customHeight="1" x14ac:dyDescent="0.25">
      <c r="E81" s="20"/>
    </row>
    <row r="82" spans="5:5" ht="19.5" customHeight="1" x14ac:dyDescent="0.25">
      <c r="E82" s="20"/>
    </row>
    <row r="83" spans="5:5" ht="19.5" customHeight="1" x14ac:dyDescent="0.25">
      <c r="E83" s="20"/>
    </row>
    <row r="84" spans="5:5" ht="19.5" customHeight="1" x14ac:dyDescent="0.25">
      <c r="E84" s="20"/>
    </row>
    <row r="85" spans="5:5" ht="19.5" customHeight="1" x14ac:dyDescent="0.25">
      <c r="E85" s="20"/>
    </row>
    <row r="86" spans="5:5" ht="19.5" customHeight="1" x14ac:dyDescent="0.25">
      <c r="E86" s="20"/>
    </row>
    <row r="87" spans="5:5" ht="19.5" customHeight="1" x14ac:dyDescent="0.25">
      <c r="E87" s="20"/>
    </row>
    <row r="88" spans="5:5" ht="19.5" customHeight="1" x14ac:dyDescent="0.25">
      <c r="E88" s="20"/>
    </row>
    <row r="89" spans="5:5" ht="19.5" customHeight="1" x14ac:dyDescent="0.25">
      <c r="E89" s="20"/>
    </row>
    <row r="90" spans="5:5" ht="19.5" customHeight="1" x14ac:dyDescent="0.25">
      <c r="E90" s="20"/>
    </row>
    <row r="91" spans="5:5" ht="19.5" customHeight="1" x14ac:dyDescent="0.25">
      <c r="E91" s="20"/>
    </row>
    <row r="92" spans="5:5" ht="19.5" customHeight="1" x14ac:dyDescent="0.25">
      <c r="E92" s="20"/>
    </row>
    <row r="93" spans="5:5" ht="19.5" customHeight="1" x14ac:dyDescent="0.25">
      <c r="E93" s="20"/>
    </row>
    <row r="94" spans="5:5" ht="19.5" customHeight="1" x14ac:dyDescent="0.25">
      <c r="E94" s="20"/>
    </row>
    <row r="95" spans="5:5" ht="19.5" customHeight="1" x14ac:dyDescent="0.25">
      <c r="E95" s="20"/>
    </row>
    <row r="96" spans="5:5" ht="19.5" customHeight="1" x14ac:dyDescent="0.25">
      <c r="E96" s="20"/>
    </row>
    <row r="97" spans="5:5" ht="19.5" customHeight="1" x14ac:dyDescent="0.25">
      <c r="E97" s="20"/>
    </row>
    <row r="98" spans="5:5" ht="19.5" customHeight="1" x14ac:dyDescent="0.25">
      <c r="E98" s="20"/>
    </row>
    <row r="99" spans="5:5" ht="19.5" customHeight="1" x14ac:dyDescent="0.25">
      <c r="E99" s="20"/>
    </row>
    <row r="100" spans="5:5" ht="19.5" customHeight="1" x14ac:dyDescent="0.25">
      <c r="E100" s="20"/>
    </row>
    <row r="101" spans="5:5" ht="19.5" customHeight="1" x14ac:dyDescent="0.25">
      <c r="E101" s="20"/>
    </row>
    <row r="102" spans="5:5" ht="19.5" customHeight="1" x14ac:dyDescent="0.25">
      <c r="E102" s="20"/>
    </row>
    <row r="103" spans="5:5" ht="19.5" customHeight="1" x14ac:dyDescent="0.25">
      <c r="E103" s="20"/>
    </row>
    <row r="104" spans="5:5" ht="19.5" customHeight="1" x14ac:dyDescent="0.25">
      <c r="E104" s="20"/>
    </row>
    <row r="105" spans="5:5" ht="19.5" customHeight="1" x14ac:dyDescent="0.25">
      <c r="E105" s="20"/>
    </row>
    <row r="106" spans="5:5" ht="19.5" customHeight="1" x14ac:dyDescent="0.25">
      <c r="E106" s="20"/>
    </row>
    <row r="107" spans="5:5" ht="19.5" customHeight="1" x14ac:dyDescent="0.25">
      <c r="E107" s="20"/>
    </row>
    <row r="108" spans="5:5" ht="19.5" customHeight="1" x14ac:dyDescent="0.25">
      <c r="E108" s="20"/>
    </row>
    <row r="109" spans="5:5" ht="19.5" customHeight="1" x14ac:dyDescent="0.25">
      <c r="E109" s="20"/>
    </row>
    <row r="110" spans="5:5" ht="19.5" customHeight="1" x14ac:dyDescent="0.25">
      <c r="E110" s="20"/>
    </row>
    <row r="111" spans="5:5" ht="19.5" customHeight="1" x14ac:dyDescent="0.25">
      <c r="E111" s="20"/>
    </row>
    <row r="112" spans="5:5" ht="19.5" customHeight="1" x14ac:dyDescent="0.25">
      <c r="E112" s="20"/>
    </row>
    <row r="113" spans="5:5" ht="19.5" customHeight="1" x14ac:dyDescent="0.25">
      <c r="E113" s="20"/>
    </row>
    <row r="114" spans="5:5" ht="19.5" customHeight="1" x14ac:dyDescent="0.25">
      <c r="E114" s="20"/>
    </row>
    <row r="115" spans="5:5" ht="19.5" customHeight="1" x14ac:dyDescent="0.25">
      <c r="E115" s="20"/>
    </row>
    <row r="116" spans="5:5" ht="19.5" customHeight="1" x14ac:dyDescent="0.25">
      <c r="E116" s="20"/>
    </row>
    <row r="117" spans="5:5" ht="19.5" customHeight="1" x14ac:dyDescent="0.25">
      <c r="E117" s="20"/>
    </row>
    <row r="118" spans="5:5" ht="19.5" customHeight="1" x14ac:dyDescent="0.25">
      <c r="E118" s="20"/>
    </row>
    <row r="119" spans="5:5" ht="19.5" customHeight="1" x14ac:dyDescent="0.25">
      <c r="E119" s="20"/>
    </row>
    <row r="120" spans="5:5" ht="19.5" customHeight="1" x14ac:dyDescent="0.25">
      <c r="E120" s="20"/>
    </row>
    <row r="121" spans="5:5" ht="19.5" customHeight="1" x14ac:dyDescent="0.25">
      <c r="E121" s="20"/>
    </row>
    <row r="122" spans="5:5" ht="19.5" customHeight="1" x14ac:dyDescent="0.25">
      <c r="E122" s="20"/>
    </row>
    <row r="123" spans="5:5" ht="19.5" customHeight="1" x14ac:dyDescent="0.25">
      <c r="E123" s="20"/>
    </row>
    <row r="124" spans="5:5" ht="19.5" customHeight="1" x14ac:dyDescent="0.25">
      <c r="E124" s="20"/>
    </row>
    <row r="125" spans="5:5" ht="19.5" customHeight="1" x14ac:dyDescent="0.25">
      <c r="E125" s="20"/>
    </row>
    <row r="126" spans="5:5" ht="19.5" customHeight="1" x14ac:dyDescent="0.25">
      <c r="E126" s="20"/>
    </row>
    <row r="127" spans="5:5" ht="19.5" customHeight="1" x14ac:dyDescent="0.25">
      <c r="E127" s="20"/>
    </row>
    <row r="128" spans="5:5" ht="19.5" customHeight="1" x14ac:dyDescent="0.25">
      <c r="E128" s="20"/>
    </row>
    <row r="129" spans="5:5" ht="19.5" customHeight="1" x14ac:dyDescent="0.25">
      <c r="E129" s="20"/>
    </row>
    <row r="130" spans="5:5" ht="19.5" customHeight="1" x14ac:dyDescent="0.25">
      <c r="E130" s="20"/>
    </row>
    <row r="131" spans="5:5" ht="19.5" customHeight="1" x14ac:dyDescent="0.25">
      <c r="E131" s="20"/>
    </row>
    <row r="132" spans="5:5" ht="19.5" customHeight="1" x14ac:dyDescent="0.25">
      <c r="E132" s="20"/>
    </row>
    <row r="133" spans="5:5" ht="19.5" customHeight="1" x14ac:dyDescent="0.25">
      <c r="E133" s="20"/>
    </row>
    <row r="134" spans="5:5" ht="19.5" customHeight="1" x14ac:dyDescent="0.25">
      <c r="E134" s="20"/>
    </row>
    <row r="135" spans="5:5" ht="19.5" customHeight="1" x14ac:dyDescent="0.25">
      <c r="E135" s="20"/>
    </row>
    <row r="136" spans="5:5" ht="19.5" customHeight="1" x14ac:dyDescent="0.25">
      <c r="E136" s="20"/>
    </row>
    <row r="137" spans="5:5" ht="19.5" customHeight="1" x14ac:dyDescent="0.25">
      <c r="E137" s="20"/>
    </row>
    <row r="138" spans="5:5" ht="19.5" customHeight="1" x14ac:dyDescent="0.25">
      <c r="E138" s="20"/>
    </row>
    <row r="139" spans="5:5" ht="19.5" customHeight="1" x14ac:dyDescent="0.25">
      <c r="E139" s="20"/>
    </row>
    <row r="140" spans="5:5" ht="19.5" customHeight="1" x14ac:dyDescent="0.25">
      <c r="E140" s="20"/>
    </row>
    <row r="141" spans="5:5" ht="19.5" customHeight="1" x14ac:dyDescent="0.25">
      <c r="E141" s="20"/>
    </row>
    <row r="142" spans="5:5" ht="19.5" customHeight="1" x14ac:dyDescent="0.25">
      <c r="E142" s="20"/>
    </row>
    <row r="143" spans="5:5" ht="19.5" customHeight="1" x14ac:dyDescent="0.25">
      <c r="E143" s="20"/>
    </row>
    <row r="144" spans="5:5" ht="19.5" customHeight="1" x14ac:dyDescent="0.25">
      <c r="E144" s="20"/>
    </row>
    <row r="145" spans="5:5" ht="19.5" customHeight="1" x14ac:dyDescent="0.25">
      <c r="E145" s="20"/>
    </row>
    <row r="146" spans="5:5" ht="19.5" customHeight="1" x14ac:dyDescent="0.25">
      <c r="E146" s="20"/>
    </row>
    <row r="147" spans="5:5" ht="19.5" customHeight="1" x14ac:dyDescent="0.25">
      <c r="E147" s="20"/>
    </row>
    <row r="148" spans="5:5" ht="19.5" customHeight="1" x14ac:dyDescent="0.25">
      <c r="E148" s="20"/>
    </row>
    <row r="149" spans="5:5" ht="19.5" customHeight="1" x14ac:dyDescent="0.25">
      <c r="E149" s="20"/>
    </row>
    <row r="150" spans="5:5" ht="19.5" customHeight="1" x14ac:dyDescent="0.25">
      <c r="E150" s="20"/>
    </row>
    <row r="151" spans="5:5" ht="19.5" customHeight="1" x14ac:dyDescent="0.25">
      <c r="E151" s="20"/>
    </row>
    <row r="152" spans="5:5" ht="19.5" customHeight="1" x14ac:dyDescent="0.25">
      <c r="E152" s="20"/>
    </row>
    <row r="153" spans="5:5" ht="19.5" customHeight="1" x14ac:dyDescent="0.25">
      <c r="E153" s="20"/>
    </row>
    <row r="154" spans="5:5" ht="19.5" customHeight="1" x14ac:dyDescent="0.25">
      <c r="E154" s="20"/>
    </row>
    <row r="155" spans="5:5" ht="19.5" customHeight="1" x14ac:dyDescent="0.25">
      <c r="E155" s="20"/>
    </row>
    <row r="156" spans="5:5" ht="19.5" customHeight="1" x14ac:dyDescent="0.25">
      <c r="E156" s="20"/>
    </row>
    <row r="157" spans="5:5" ht="19.5" customHeight="1" x14ac:dyDescent="0.25">
      <c r="E157" s="20"/>
    </row>
    <row r="158" spans="5:5" ht="19.5" customHeight="1" x14ac:dyDescent="0.25">
      <c r="E158" s="20"/>
    </row>
    <row r="159" spans="5:5" ht="19.5" customHeight="1" x14ac:dyDescent="0.25">
      <c r="E159" s="20"/>
    </row>
    <row r="160" spans="5:5" ht="19.5" customHeight="1" x14ac:dyDescent="0.25">
      <c r="E160" s="20"/>
    </row>
    <row r="161" spans="5:5" ht="19.5" customHeight="1" x14ac:dyDescent="0.25">
      <c r="E161" s="20"/>
    </row>
    <row r="162" spans="5:5" ht="19.5" customHeight="1" x14ac:dyDescent="0.25">
      <c r="E162" s="20"/>
    </row>
    <row r="163" spans="5:5" ht="19.5" customHeight="1" x14ac:dyDescent="0.25">
      <c r="E163" s="20"/>
    </row>
    <row r="164" spans="5:5" ht="19.5" customHeight="1" x14ac:dyDescent="0.25">
      <c r="E164" s="20"/>
    </row>
    <row r="165" spans="5:5" ht="19.5" customHeight="1" x14ac:dyDescent="0.25">
      <c r="E165" s="20"/>
    </row>
    <row r="166" spans="5:5" ht="19.5" customHeight="1" x14ac:dyDescent="0.25">
      <c r="E166" s="20"/>
    </row>
    <row r="167" spans="5:5" ht="19.5" customHeight="1" x14ac:dyDescent="0.25">
      <c r="E167" s="20"/>
    </row>
    <row r="168" spans="5:5" ht="19.5" customHeight="1" x14ac:dyDescent="0.25">
      <c r="E168" s="20"/>
    </row>
    <row r="169" spans="5:5" ht="19.5" customHeight="1" x14ac:dyDescent="0.25">
      <c r="E169" s="20"/>
    </row>
    <row r="170" spans="5:5" ht="19.5" customHeight="1" x14ac:dyDescent="0.25">
      <c r="E170" s="20"/>
    </row>
    <row r="171" spans="5:5" ht="19.5" customHeight="1" x14ac:dyDescent="0.25">
      <c r="E171" s="20"/>
    </row>
    <row r="172" spans="5:5" ht="19.5" customHeight="1" x14ac:dyDescent="0.25">
      <c r="E172" s="20"/>
    </row>
    <row r="173" spans="5:5" ht="19.5" customHeight="1" x14ac:dyDescent="0.25">
      <c r="E173" s="20"/>
    </row>
    <row r="174" spans="5:5" ht="19.5" customHeight="1" x14ac:dyDescent="0.25">
      <c r="E174" s="20"/>
    </row>
    <row r="175" spans="5:5" ht="19.5" customHeight="1" x14ac:dyDescent="0.25">
      <c r="E175" s="20"/>
    </row>
    <row r="176" spans="5:5" ht="19.5" customHeight="1" x14ac:dyDescent="0.25">
      <c r="E176" s="20"/>
    </row>
    <row r="177" spans="5:5" ht="19.5" customHeight="1" x14ac:dyDescent="0.25">
      <c r="E177" s="20"/>
    </row>
    <row r="178" spans="5:5" ht="19.5" customHeight="1" x14ac:dyDescent="0.25">
      <c r="E178" s="20"/>
    </row>
    <row r="179" spans="5:5" ht="19.5" customHeight="1" x14ac:dyDescent="0.25">
      <c r="E179" s="20"/>
    </row>
    <row r="180" spans="5:5" ht="19.5" customHeight="1" x14ac:dyDescent="0.25">
      <c r="E180" s="20"/>
    </row>
    <row r="181" spans="5:5" ht="19.5" customHeight="1" x14ac:dyDescent="0.25">
      <c r="E181" s="20"/>
    </row>
    <row r="182" spans="5:5" ht="19.5" customHeight="1" x14ac:dyDescent="0.25">
      <c r="E182" s="20"/>
    </row>
    <row r="183" spans="5:5" ht="19.5" customHeight="1" x14ac:dyDescent="0.25">
      <c r="E183" s="20"/>
    </row>
    <row r="184" spans="5:5" ht="19.5" customHeight="1" x14ac:dyDescent="0.25">
      <c r="E184" s="20"/>
    </row>
    <row r="185" spans="5:5" ht="19.5" customHeight="1" x14ac:dyDescent="0.25">
      <c r="E185" s="20"/>
    </row>
    <row r="186" spans="5:5" ht="19.5" customHeight="1" x14ac:dyDescent="0.25">
      <c r="E186" s="20"/>
    </row>
    <row r="187" spans="5:5" ht="19.5" customHeight="1" x14ac:dyDescent="0.25">
      <c r="E187" s="20"/>
    </row>
    <row r="188" spans="5:5" ht="19.5" customHeight="1" x14ac:dyDescent="0.25">
      <c r="E188" s="20"/>
    </row>
    <row r="189" spans="5:5" ht="19.5" customHeight="1" x14ac:dyDescent="0.25">
      <c r="E189" s="20"/>
    </row>
    <row r="190" spans="5:5" ht="19.5" customHeight="1" x14ac:dyDescent="0.25">
      <c r="E190" s="20"/>
    </row>
    <row r="191" spans="5:5" ht="19.5" customHeight="1" x14ac:dyDescent="0.25">
      <c r="E191" s="20"/>
    </row>
    <row r="192" spans="5:5" ht="19.5" customHeight="1" x14ac:dyDescent="0.25">
      <c r="E192" s="20"/>
    </row>
    <row r="193" spans="5:5" ht="19.5" customHeight="1" x14ac:dyDescent="0.25">
      <c r="E193" s="20"/>
    </row>
    <row r="194" spans="5:5" ht="19.5" customHeight="1" x14ac:dyDescent="0.25">
      <c r="E194" s="20"/>
    </row>
    <row r="195" spans="5:5" ht="19.5" customHeight="1" x14ac:dyDescent="0.25">
      <c r="E195" s="20"/>
    </row>
    <row r="196" spans="5:5" ht="19.5" customHeight="1" x14ac:dyDescent="0.25">
      <c r="E196" s="20"/>
    </row>
    <row r="197" spans="5:5" ht="19.5" customHeight="1" x14ac:dyDescent="0.25">
      <c r="E197" s="20"/>
    </row>
    <row r="198" spans="5:5" ht="19.5" customHeight="1" x14ac:dyDescent="0.25">
      <c r="E198" s="20"/>
    </row>
    <row r="199" spans="5:5" ht="19.5" customHeight="1" x14ac:dyDescent="0.25">
      <c r="E199" s="20"/>
    </row>
    <row r="200" spans="5:5" ht="19.5" customHeight="1" x14ac:dyDescent="0.25">
      <c r="E200" s="20"/>
    </row>
    <row r="201" spans="5:5" ht="19.5" customHeight="1" x14ac:dyDescent="0.25">
      <c r="E201" s="20"/>
    </row>
    <row r="202" spans="5:5" ht="19.5" customHeight="1" x14ac:dyDescent="0.25">
      <c r="E202" s="20"/>
    </row>
    <row r="203" spans="5:5" ht="19.5" customHeight="1" x14ac:dyDescent="0.25">
      <c r="E203" s="20"/>
    </row>
    <row r="204" spans="5:5" ht="19.5" customHeight="1" x14ac:dyDescent="0.25">
      <c r="E204" s="20"/>
    </row>
    <row r="205" spans="5:5" ht="19.5" customHeight="1" x14ac:dyDescent="0.25">
      <c r="E205" s="20"/>
    </row>
    <row r="206" spans="5:5" ht="19.5" customHeight="1" x14ac:dyDescent="0.25">
      <c r="E206" s="20"/>
    </row>
    <row r="207" spans="5:5" ht="19.5" customHeight="1" x14ac:dyDescent="0.25">
      <c r="E207" s="20"/>
    </row>
    <row r="208" spans="5:5" ht="19.5" customHeight="1" x14ac:dyDescent="0.25">
      <c r="E208" s="20"/>
    </row>
    <row r="209" spans="5:5" ht="19.5" customHeight="1" x14ac:dyDescent="0.25">
      <c r="E209" s="20"/>
    </row>
    <row r="210" spans="5:5" ht="19.5" customHeight="1" x14ac:dyDescent="0.25">
      <c r="E210" s="20"/>
    </row>
    <row r="211" spans="5:5" ht="19.5" customHeight="1" x14ac:dyDescent="0.25">
      <c r="E211" s="20"/>
    </row>
    <row r="212" spans="5:5" ht="19.5" customHeight="1" x14ac:dyDescent="0.25">
      <c r="E212" s="20"/>
    </row>
    <row r="213" spans="5:5" ht="19.5" customHeight="1" x14ac:dyDescent="0.25">
      <c r="E213" s="20"/>
    </row>
    <row r="214" spans="5:5" ht="19.5" customHeight="1" x14ac:dyDescent="0.25">
      <c r="E214" s="20"/>
    </row>
    <row r="215" spans="5:5" ht="19.5" customHeight="1" x14ac:dyDescent="0.25">
      <c r="E215" s="20"/>
    </row>
    <row r="216" spans="5:5" ht="19.5" customHeight="1" x14ac:dyDescent="0.25">
      <c r="E216" s="20"/>
    </row>
    <row r="217" spans="5:5" ht="19.5" customHeight="1" x14ac:dyDescent="0.25">
      <c r="E217" s="20"/>
    </row>
    <row r="218" spans="5:5" ht="19.5" customHeight="1" x14ac:dyDescent="0.25">
      <c r="E218" s="20"/>
    </row>
    <row r="219" spans="5:5" ht="19.5" customHeight="1" x14ac:dyDescent="0.25">
      <c r="E219" s="20"/>
    </row>
    <row r="220" spans="5:5" ht="19.5" customHeight="1" x14ac:dyDescent="0.25">
      <c r="E220" s="20"/>
    </row>
    <row r="221" spans="5:5" ht="19.5" customHeight="1" x14ac:dyDescent="0.25">
      <c r="E221" s="20"/>
    </row>
    <row r="222" spans="5:5" ht="19.5" customHeight="1" x14ac:dyDescent="0.25">
      <c r="E222" s="20"/>
    </row>
  </sheetData>
  <sheetProtection algorithmName="SHA-512" hashValue="WJQ83nIKQDZqAQn4zldZjak7U6Qur5RM7UMVGv71gc2tJs43MUO1RPGF+JXau/NAHDnCQp7AT/ugfs6dit1r3g==" saltValue="DuNZmgROYe7MHsJPDvl72A==" spinCount="100000" sheet="1" objects="1" scenarios="1"/>
  <mergeCells count="2">
    <mergeCell ref="A1:B1"/>
    <mergeCell ref="C1:E1"/>
  </mergeCells>
  <conditionalFormatting sqref="A1:A22">
    <cfRule type="containsText" dxfId="87" priority="1" operator="containsText" text="change">
      <formula>NOT(ISERROR(SEARCH(("change"),(A1))))</formula>
    </cfRule>
  </conditionalFormatting>
  <conditionalFormatting sqref="A1:A22">
    <cfRule type="containsText" dxfId="86" priority="2" operator="containsText" text="delete">
      <formula>NOT(ISERROR(SEARCH(("delete"),(A1))))</formula>
    </cfRule>
  </conditionalFormatting>
  <conditionalFormatting sqref="A1:A22">
    <cfRule type="containsText" dxfId="85" priority="3" operator="containsText" text="add">
      <formula>NOT(ISERROR(SEARCH(("add"),(A1))))</formula>
    </cfRule>
  </conditionalFormatting>
  <conditionalFormatting sqref="A3:D22 F3:F22">
    <cfRule type="expression" dxfId="84" priority="4">
      <formula>MOD(ROW(),2)=1</formula>
    </cfRule>
  </conditionalFormatting>
  <pageMargins left="0.7" right="0.7" top="1.5" bottom="0.75" header="0" footer="0"/>
  <pageSetup orientation="landscape" r:id="rId1"/>
  <headerFooter>
    <oddHeader>&amp;CArizona Department of Forestry and Fire Management General Provisions Appendix E: Equipment List Water Handling Equipment</oddHeader>
    <oddFooter>&amp;L*Note - Appendix E is only required for fire departments, fire districts, and police departments.  County governments do not have to complete.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Lists'!$M$2:$M$16</xm:f>
          </x14:formula1>
          <xm:sqref>B3:B22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4" sqref="I4"/>
    </sheetView>
  </sheetViews>
  <sheetFormatPr defaultColWidth="14.42578125" defaultRowHeight="15" customHeight="1" x14ac:dyDescent="0.25"/>
  <cols>
    <col min="1" max="1" width="8" customWidth="1"/>
    <col min="2" max="2" width="25.5703125" customWidth="1"/>
    <col min="3" max="3" width="7.7109375" customWidth="1"/>
    <col min="4" max="4" width="8.85546875" customWidth="1"/>
    <col min="5" max="5" width="23.85546875" customWidth="1"/>
    <col min="6" max="6" width="8.85546875" customWidth="1"/>
    <col min="7" max="7" width="5.140625" customWidth="1"/>
    <col min="8" max="8" width="8" customWidth="1"/>
    <col min="9" max="30" width="8.85546875" customWidth="1"/>
  </cols>
  <sheetData>
    <row r="1" spans="1:10" ht="19.5" customHeight="1" x14ac:dyDescent="0.25">
      <c r="A1" s="160" t="s">
        <v>2</v>
      </c>
      <c r="B1" s="161"/>
      <c r="C1" s="168">
        <f>'Cover Page'!C3:F3</f>
        <v>0</v>
      </c>
      <c r="D1" s="162"/>
      <c r="E1" s="161"/>
      <c r="F1" s="160" t="s">
        <v>53</v>
      </c>
      <c r="G1" s="161"/>
      <c r="H1" s="53">
        <v>2020</v>
      </c>
      <c r="I1" s="54" t="s">
        <v>32</v>
      </c>
      <c r="J1" s="55">
        <v>2022</v>
      </c>
    </row>
    <row r="2" spans="1:10" ht="39.75" customHeight="1" x14ac:dyDescent="0.25">
      <c r="A2" s="56" t="s">
        <v>33</v>
      </c>
      <c r="B2" s="57" t="s">
        <v>34</v>
      </c>
      <c r="C2" s="57" t="s">
        <v>35</v>
      </c>
      <c r="D2" s="57" t="s">
        <v>36</v>
      </c>
      <c r="E2" s="57" t="s">
        <v>60</v>
      </c>
      <c r="F2" s="57" t="s">
        <v>38</v>
      </c>
      <c r="G2" s="58" t="s">
        <v>39</v>
      </c>
      <c r="H2" s="59" t="s">
        <v>61</v>
      </c>
      <c r="I2" s="44" t="s">
        <v>43</v>
      </c>
      <c r="J2" s="52" t="s">
        <v>45</v>
      </c>
    </row>
    <row r="3" spans="1:10" ht="19.5" customHeight="1" x14ac:dyDescent="0.25">
      <c r="A3" s="88"/>
      <c r="B3" s="88"/>
      <c r="C3" s="88"/>
      <c r="D3" s="88"/>
      <c r="E3" s="88"/>
      <c r="F3" s="88"/>
      <c r="G3" s="88"/>
      <c r="H3" s="30" t="str">
        <f>IF(B3='Table Lists'!$B$2," ",IF(B3='Table Lists'!$O$3,'Table Lists'!$P$3,IF(B3='Table Lists'!$O$4,'Table Lists'!$P$4,IF(B3='Table Lists'!$O$5,'Table Lists'!$P$5,IF(B3='Table Lists'!$O$5,'Table Lists'!$P$5, IF(B3='Table Lists'!$O$6, 'Table Lists'!$P$6, IF(B3='Table Lists'!$O$7,'Table Lists'!$P$7,IF(B3='Table Lists'!$O$8,'Table Lists'!$P$8,IF(B3='Table Lists'!$O$9,'Table Lists'!$P$9,IF(B3='Table Lists'!$O$10,'Table Lists'!$P$10,IF(B3='Table Lists'!$O$11,'Table Lists'!$P$11,IF(B3='Table Lists'!$O$12,'Table Lists'!$P$12, IF(B3='Table Lists'!$O$13, 'Table Lists'!$P$13, IF(B3='Table Lists'!$O$14, 'Table Lists'!$P$14, IF(B3='Table Lists'!$O$15, 'Table Lists'!$P$15, IF(B3='Table Lists'!$O$16, 'Table Lists'!$P$16, IF(B3='Table Lists'!$O$17, 'Table Lists'!$P$17, IF(B3='Table Lists'!$O$18, 'Table Lists'!$P$18, IF(B3='Table Lists'!$O$19, 'Table Lists'!$P$19, IF(B3='Table Lists'!$O$20, 'Table Lists'!$P$20, IF(B3='Table Lists'!$O$21, 'Table Lists'!$P$21, IF(B3='Table Lists'!$O$22, 'Table Lists'!$P$22, IF(B3='Table Lists'!$O$23, 'Table Lists'!$P$23, IF(B3='Table Lists'!$O$24, 'Table Lists'!$P$24))))))))))))))))))))))))</f>
        <v xml:space="preserve"> </v>
      </c>
      <c r="I3" s="31" t="str">
        <f>IF(B3='Table Lists'!$B$2, " ", IF($J$1-G3&gt;20,15%,0%))</f>
        <v xml:space="preserve"> </v>
      </c>
      <c r="J3" s="30" t="str">
        <f>IF(B3='Table Lists'!$B$2, " ", H3-(H3*I3))</f>
        <v xml:space="preserve"> </v>
      </c>
    </row>
    <row r="4" spans="1:10" ht="19.5" customHeight="1" x14ac:dyDescent="0.25">
      <c r="A4" s="88"/>
      <c r="B4" s="88"/>
      <c r="C4" s="88"/>
      <c r="D4" s="88"/>
      <c r="E4" s="88"/>
      <c r="F4" s="88"/>
      <c r="G4" s="88"/>
      <c r="H4" s="30" t="str">
        <f>IF(B4='Table Lists'!$B$2," ",IF(B4='Table Lists'!$O$3,'Table Lists'!$P$3,IF(B4='Table Lists'!$O$4,'Table Lists'!$P$4,IF(B4='Table Lists'!$O$5,'Table Lists'!$P$5,IF(B4='Table Lists'!$O$5,'Table Lists'!$P$5, IF(B4='Table Lists'!$O$6, 'Table Lists'!$P$6, IF(B4='Table Lists'!$O$7,'Table Lists'!$P$7,IF(B4='Table Lists'!$O$8,'Table Lists'!$P$8,IF(B4='Table Lists'!$O$9,'Table Lists'!$P$9,IF(B4='Table Lists'!$O$10,'Table Lists'!$P$10,IF(B4='Table Lists'!$O$11,'Table Lists'!$P$11,IF(B4='Table Lists'!$O$12,'Table Lists'!$P$12, IF(B4='Table Lists'!$O$13, 'Table Lists'!$P$13, IF(B4='Table Lists'!$O$14, 'Table Lists'!$P$14, IF(B4='Table Lists'!$O$15, 'Table Lists'!$P$15, IF(B4='Table Lists'!$O$16, 'Table Lists'!$P$16, IF(B4='Table Lists'!$O$17, 'Table Lists'!$P$17, IF(B4='Table Lists'!$O$18, 'Table Lists'!$P$18, IF(B4='Table Lists'!$O$19, 'Table Lists'!$P$19, IF(B4='Table Lists'!$O$20, 'Table Lists'!$P$20, IF(B4='Table Lists'!$O$21, 'Table Lists'!$P$21, IF(B4='Table Lists'!$O$22, 'Table Lists'!$P$22, IF(B4='Table Lists'!$O$23, 'Table Lists'!$P$23, IF(B4='Table Lists'!$O$24, 'Table Lists'!$P$24))))))))))))))))))))))))</f>
        <v xml:space="preserve"> </v>
      </c>
      <c r="I4" s="31" t="str">
        <f>IF(B4='Table Lists'!$B$2, " ", IF($J$1-G4&gt;20,15%,0%))</f>
        <v xml:space="preserve"> </v>
      </c>
      <c r="J4" s="30" t="str">
        <f>IF(B4='Table Lists'!$B$2, " ", H4-(H4*I4))</f>
        <v xml:space="preserve"> </v>
      </c>
    </row>
    <row r="5" spans="1:10" ht="19.5" customHeight="1" x14ac:dyDescent="0.25">
      <c r="A5" s="88"/>
      <c r="B5" s="88"/>
      <c r="C5" s="88"/>
      <c r="D5" s="88"/>
      <c r="E5" s="88"/>
      <c r="F5" s="88"/>
      <c r="G5" s="88"/>
      <c r="H5" s="30" t="str">
        <f>IF(B5='Table Lists'!$B$2," ",IF(B5='Table Lists'!$O$3,'Table Lists'!$P$3,IF(B5='Table Lists'!$O$4,'Table Lists'!$P$4,IF(B5='Table Lists'!$O$5,'Table Lists'!$P$5,IF(B5='Table Lists'!$O$5,'Table Lists'!$P$5, IF(B5='Table Lists'!$O$6, 'Table Lists'!$P$6, IF(B5='Table Lists'!$O$7,'Table Lists'!$P$7,IF(B5='Table Lists'!$O$8,'Table Lists'!$P$8,IF(B5='Table Lists'!$O$9,'Table Lists'!$P$9,IF(B5='Table Lists'!$O$10,'Table Lists'!$P$10,IF(B5='Table Lists'!$O$11,'Table Lists'!$P$11,IF(B5='Table Lists'!$O$12,'Table Lists'!$P$12, IF(B5='Table Lists'!$O$13, 'Table Lists'!$P$13, IF(B5='Table Lists'!$O$14, 'Table Lists'!$P$14, IF(B5='Table Lists'!$O$15, 'Table Lists'!$P$15, IF(B5='Table Lists'!$O$16, 'Table Lists'!$P$16, IF(B5='Table Lists'!$O$17, 'Table Lists'!$P$17, IF(B5='Table Lists'!$O$18, 'Table Lists'!$P$18, IF(B5='Table Lists'!$O$19, 'Table Lists'!$P$19, IF(B5='Table Lists'!$O$20, 'Table Lists'!$P$20, IF(B5='Table Lists'!$O$21, 'Table Lists'!$P$21, IF(B5='Table Lists'!$O$22, 'Table Lists'!$P$22, IF(B5='Table Lists'!$O$23, 'Table Lists'!$P$23, IF(B5='Table Lists'!$O$24, 'Table Lists'!$P$24))))))))))))))))))))))))</f>
        <v xml:space="preserve"> </v>
      </c>
      <c r="I5" s="31" t="str">
        <f>IF(B5='Table Lists'!$B$2, " ", IF($J$1-G5&gt;20,15%,0%))</f>
        <v xml:space="preserve"> </v>
      </c>
      <c r="J5" s="30" t="str">
        <f>IF(B5='Table Lists'!$B$2, " ", H5-(H5*I5))</f>
        <v xml:space="preserve"> </v>
      </c>
    </row>
    <row r="6" spans="1:10" ht="19.5" customHeight="1" x14ac:dyDescent="0.25">
      <c r="A6" s="88"/>
      <c r="B6" s="88"/>
      <c r="C6" s="88"/>
      <c r="D6" s="88"/>
      <c r="E6" s="88"/>
      <c r="F6" s="88"/>
      <c r="G6" s="88"/>
      <c r="H6" s="30" t="str">
        <f>IF(B6='Table Lists'!$B$2," ",IF(B6='Table Lists'!$O$3,'Table Lists'!$P$3,IF(B6='Table Lists'!$O$4,'Table Lists'!$P$4,IF(B6='Table Lists'!$O$5,'Table Lists'!$P$5,IF(B6='Table Lists'!$O$5,'Table Lists'!$P$5, IF(B6='Table Lists'!$O$6, 'Table Lists'!$P$6, IF(B6='Table Lists'!$O$7,'Table Lists'!$P$7,IF(B6='Table Lists'!$O$8,'Table Lists'!$P$8,IF(B6='Table Lists'!$O$9,'Table Lists'!$P$9,IF(B6='Table Lists'!$O$10,'Table Lists'!$P$10,IF(B6='Table Lists'!$O$11,'Table Lists'!$P$11,IF(B6='Table Lists'!$O$12,'Table Lists'!$P$12, IF(B6='Table Lists'!$O$13, 'Table Lists'!$P$13, IF(B6='Table Lists'!$O$14, 'Table Lists'!$P$14, IF(B6='Table Lists'!$O$15, 'Table Lists'!$P$15, IF(B6='Table Lists'!$O$16, 'Table Lists'!$P$16, IF(B6='Table Lists'!$O$17, 'Table Lists'!$P$17, IF(B6='Table Lists'!$O$18, 'Table Lists'!$P$18, IF(B6='Table Lists'!$O$19, 'Table Lists'!$P$19, IF(B6='Table Lists'!$O$20, 'Table Lists'!$P$20, IF(B6='Table Lists'!$O$21, 'Table Lists'!$P$21, IF(B6='Table Lists'!$O$22, 'Table Lists'!$P$22, IF(B6='Table Lists'!$O$23, 'Table Lists'!$P$23, IF(B6='Table Lists'!$O$24, 'Table Lists'!$P$24))))))))))))))))))))))))</f>
        <v xml:space="preserve"> </v>
      </c>
      <c r="I6" s="31" t="str">
        <f>IF(B6='Table Lists'!$B$2, " ", IF($J$1-G6&gt;20,15%,0%))</f>
        <v xml:space="preserve"> </v>
      </c>
      <c r="J6" s="30" t="str">
        <f>IF(B6='Table Lists'!$B$2, " ", H6-(H6*I6))</f>
        <v xml:space="preserve"> </v>
      </c>
    </row>
    <row r="7" spans="1:10" ht="19.5" customHeight="1" x14ac:dyDescent="0.25">
      <c r="A7" s="88"/>
      <c r="B7" s="88"/>
      <c r="C7" s="88"/>
      <c r="D7" s="88"/>
      <c r="E7" s="88"/>
      <c r="F7" s="88"/>
      <c r="G7" s="88"/>
      <c r="H7" s="30" t="str">
        <f>IF(B7='Table Lists'!$B$2," ",IF(B7='Table Lists'!$O$3,'Table Lists'!$P$3,IF(B7='Table Lists'!$O$4,'Table Lists'!$P$4,IF(B7='Table Lists'!$O$5,'Table Lists'!$P$5,IF(B7='Table Lists'!$O$5,'Table Lists'!$P$5, IF(B7='Table Lists'!$O$6, 'Table Lists'!$P$6, IF(B7='Table Lists'!$O$7,'Table Lists'!$P$7,IF(B7='Table Lists'!$O$8,'Table Lists'!$P$8,IF(B7='Table Lists'!$O$9,'Table Lists'!$P$9,IF(B7='Table Lists'!$O$10,'Table Lists'!$P$10,IF(B7='Table Lists'!$O$11,'Table Lists'!$P$11,IF(B7='Table Lists'!$O$12,'Table Lists'!$P$12, IF(B7='Table Lists'!$O$13, 'Table Lists'!$P$13, IF(B7='Table Lists'!$O$14, 'Table Lists'!$P$14, IF(B7='Table Lists'!$O$15, 'Table Lists'!$P$15, IF(B7='Table Lists'!$O$16, 'Table Lists'!$P$16, IF(B7='Table Lists'!$O$17, 'Table Lists'!$P$17, IF(B7='Table Lists'!$O$18, 'Table Lists'!$P$18, IF(B7='Table Lists'!$O$19, 'Table Lists'!$P$19, IF(B7='Table Lists'!$O$20, 'Table Lists'!$P$20, IF(B7='Table Lists'!$O$21, 'Table Lists'!$P$21, IF(B7='Table Lists'!$O$22, 'Table Lists'!$P$22, IF(B7='Table Lists'!$O$23, 'Table Lists'!$P$23, IF(B7='Table Lists'!$O$24, 'Table Lists'!$P$24))))))))))))))))))))))))</f>
        <v xml:space="preserve"> </v>
      </c>
      <c r="I7" s="31" t="str">
        <f>IF(B7='Table Lists'!$B$2, " ", IF($J$1-G7&gt;20,15%,0%))</f>
        <v xml:space="preserve"> </v>
      </c>
      <c r="J7" s="30" t="str">
        <f>IF(B7='Table Lists'!$B$2, " ", H7-(H7*I7))</f>
        <v xml:space="preserve"> </v>
      </c>
    </row>
    <row r="8" spans="1:10" ht="19.5" customHeight="1" x14ac:dyDescent="0.25">
      <c r="A8" s="88"/>
      <c r="B8" s="88"/>
      <c r="C8" s="88"/>
      <c r="D8" s="88"/>
      <c r="E8" s="88"/>
      <c r="F8" s="88"/>
      <c r="G8" s="88"/>
      <c r="H8" s="30" t="str">
        <f>IF(B8='Table Lists'!$B$2," ",IF(B8='Table Lists'!$O$3,'Table Lists'!$P$3,IF(B8='Table Lists'!$O$4,'Table Lists'!$P$4,IF(B8='Table Lists'!$O$5,'Table Lists'!$P$5,IF(B8='Table Lists'!$O$5,'Table Lists'!$P$5, IF(B8='Table Lists'!$O$6, 'Table Lists'!$P$6, IF(B8='Table Lists'!$O$7,'Table Lists'!$P$7,IF(B8='Table Lists'!$O$8,'Table Lists'!$P$8,IF(B8='Table Lists'!$O$9,'Table Lists'!$P$9,IF(B8='Table Lists'!$O$10,'Table Lists'!$P$10,IF(B8='Table Lists'!$O$11,'Table Lists'!$P$11,IF(B8='Table Lists'!$O$12,'Table Lists'!$P$12, IF(B8='Table Lists'!$O$13, 'Table Lists'!$P$13, IF(B8='Table Lists'!$O$14, 'Table Lists'!$P$14, IF(B8='Table Lists'!$O$15, 'Table Lists'!$P$15, IF(B8='Table Lists'!$O$16, 'Table Lists'!$P$16, IF(B8='Table Lists'!$O$17, 'Table Lists'!$P$17, IF(B8='Table Lists'!$O$18, 'Table Lists'!$P$18, IF(B8='Table Lists'!$O$19, 'Table Lists'!$P$19, IF(B8='Table Lists'!$O$20, 'Table Lists'!$P$20, IF(B8='Table Lists'!$O$21, 'Table Lists'!$P$21, IF(B8='Table Lists'!$O$22, 'Table Lists'!$P$22, IF(B8='Table Lists'!$O$23, 'Table Lists'!$P$23, IF(B8='Table Lists'!$O$24, 'Table Lists'!$P$24))))))))))))))))))))))))</f>
        <v xml:space="preserve"> </v>
      </c>
      <c r="I8" s="31" t="str">
        <f>IF(B8='Table Lists'!$B$2, " ", IF($J$1-G8&gt;20,15%,0%))</f>
        <v xml:space="preserve"> </v>
      </c>
      <c r="J8" s="30" t="str">
        <f>IF(B8='Table Lists'!$B$2, " ", H8-(H8*I8))</f>
        <v xml:space="preserve"> </v>
      </c>
    </row>
    <row r="9" spans="1:10" ht="19.5" customHeight="1" x14ac:dyDescent="0.25">
      <c r="A9" s="88"/>
      <c r="B9" s="88"/>
      <c r="C9" s="88"/>
      <c r="D9" s="88"/>
      <c r="E9" s="88"/>
      <c r="F9" s="88"/>
      <c r="G9" s="88"/>
      <c r="H9" s="30" t="str">
        <f>IF(B9='Table Lists'!$B$2," ",IF(B9='Table Lists'!$O$3,'Table Lists'!$P$3,IF(B9='Table Lists'!$O$4,'Table Lists'!$P$4,IF(B9='Table Lists'!$O$5,'Table Lists'!$P$5,IF(B9='Table Lists'!$O$5,'Table Lists'!$P$5, IF(B9='Table Lists'!$O$6, 'Table Lists'!$P$6, IF(B9='Table Lists'!$O$7,'Table Lists'!$P$7,IF(B9='Table Lists'!$O$8,'Table Lists'!$P$8,IF(B9='Table Lists'!$O$9,'Table Lists'!$P$9,IF(B9='Table Lists'!$O$10,'Table Lists'!$P$10,IF(B9='Table Lists'!$O$11,'Table Lists'!$P$11,IF(B9='Table Lists'!$O$12,'Table Lists'!$P$12, IF(B9='Table Lists'!$O$13, 'Table Lists'!$P$13, IF(B9='Table Lists'!$O$14, 'Table Lists'!$P$14, IF(B9='Table Lists'!$O$15, 'Table Lists'!$P$15, IF(B9='Table Lists'!$O$16, 'Table Lists'!$P$16, IF(B9='Table Lists'!$O$17, 'Table Lists'!$P$17, IF(B9='Table Lists'!$O$18, 'Table Lists'!$P$18, IF(B9='Table Lists'!$O$19, 'Table Lists'!$P$19, IF(B9='Table Lists'!$O$20, 'Table Lists'!$P$20, IF(B9='Table Lists'!$O$21, 'Table Lists'!$P$21, IF(B9='Table Lists'!$O$22, 'Table Lists'!$P$22, IF(B9='Table Lists'!$O$23, 'Table Lists'!$P$23, IF(B9='Table Lists'!$O$24, 'Table Lists'!$P$24))))))))))))))))))))))))</f>
        <v xml:space="preserve"> </v>
      </c>
      <c r="I9" s="31" t="str">
        <f>IF(B9='Table Lists'!$B$2, " ", IF($J$1-G9&gt;20,15%,0%))</f>
        <v xml:space="preserve"> </v>
      </c>
      <c r="J9" s="30" t="str">
        <f>IF(B9='Table Lists'!$B$2, " ", H9-(H9*I9))</f>
        <v xml:space="preserve"> </v>
      </c>
    </row>
    <row r="10" spans="1:10" ht="19.5" customHeight="1" x14ac:dyDescent="0.25">
      <c r="A10" s="88"/>
      <c r="B10" s="88"/>
      <c r="C10" s="88"/>
      <c r="D10" s="88"/>
      <c r="E10" s="88"/>
      <c r="F10" s="88"/>
      <c r="G10" s="88"/>
      <c r="H10" s="30" t="str">
        <f>IF(B10='Table Lists'!$B$2," ",IF(B10='Table Lists'!$O$3,'Table Lists'!$P$3,IF(B10='Table Lists'!$O$4,'Table Lists'!$P$4,IF(B10='Table Lists'!$O$5,'Table Lists'!$P$5,IF(B10='Table Lists'!$O$5,'Table Lists'!$P$5, IF(B10='Table Lists'!$O$6, 'Table Lists'!$P$6, IF(B10='Table Lists'!$O$7,'Table Lists'!$P$7,IF(B10='Table Lists'!$O$8,'Table Lists'!$P$8,IF(B10='Table Lists'!$O$9,'Table Lists'!$P$9,IF(B10='Table Lists'!$O$10,'Table Lists'!$P$10,IF(B10='Table Lists'!$O$11,'Table Lists'!$P$11,IF(B10='Table Lists'!$O$12,'Table Lists'!$P$12, IF(B10='Table Lists'!$O$13, 'Table Lists'!$P$13, IF(B10='Table Lists'!$O$14, 'Table Lists'!$P$14, IF(B10='Table Lists'!$O$15, 'Table Lists'!$P$15, IF(B10='Table Lists'!$O$16, 'Table Lists'!$P$16, IF(B10='Table Lists'!$O$17, 'Table Lists'!$P$17, IF(B10='Table Lists'!$O$18, 'Table Lists'!$P$18, IF(B10='Table Lists'!$O$19, 'Table Lists'!$P$19, IF(B10='Table Lists'!$O$20, 'Table Lists'!$P$20, IF(B10='Table Lists'!$O$21, 'Table Lists'!$P$21, IF(B10='Table Lists'!$O$22, 'Table Lists'!$P$22, IF(B10='Table Lists'!$O$23, 'Table Lists'!$P$23, IF(B10='Table Lists'!$O$24, 'Table Lists'!$P$24))))))))))))))))))))))))</f>
        <v xml:space="preserve"> </v>
      </c>
      <c r="I10" s="31" t="str">
        <f>IF(B10='Table Lists'!$B$2, " ", IF($J$1-G10&gt;20,15%,0%))</f>
        <v xml:space="preserve"> </v>
      </c>
      <c r="J10" s="30" t="str">
        <f>IF(B10='Table Lists'!$B$2, " ", H10-(H10*I10))</f>
        <v xml:space="preserve"> </v>
      </c>
    </row>
    <row r="11" spans="1:10" ht="19.5" customHeight="1" x14ac:dyDescent="0.25">
      <c r="A11" s="88"/>
      <c r="B11" s="88"/>
      <c r="C11" s="88"/>
      <c r="D11" s="88"/>
      <c r="E11" s="88"/>
      <c r="F11" s="88"/>
      <c r="G11" s="88"/>
      <c r="H11" s="30" t="str">
        <f>IF(B11='Table Lists'!$B$2," ",IF(B11='Table Lists'!$O$3,'Table Lists'!$P$3,IF(B11='Table Lists'!$O$4,'Table Lists'!$P$4,IF(B11='Table Lists'!$O$5,'Table Lists'!$P$5,IF(B11='Table Lists'!$O$5,'Table Lists'!$P$5, IF(B11='Table Lists'!$O$6, 'Table Lists'!$P$6, IF(B11='Table Lists'!$O$7,'Table Lists'!$P$7,IF(B11='Table Lists'!$O$8,'Table Lists'!$P$8,IF(B11='Table Lists'!$O$9,'Table Lists'!$P$9,IF(B11='Table Lists'!$O$10,'Table Lists'!$P$10,IF(B11='Table Lists'!$O$11,'Table Lists'!$P$11,IF(B11='Table Lists'!$O$12,'Table Lists'!$P$12, IF(B11='Table Lists'!$O$13, 'Table Lists'!$P$13, IF(B11='Table Lists'!$O$14, 'Table Lists'!$P$14, IF(B11='Table Lists'!$O$15, 'Table Lists'!$P$15, IF(B11='Table Lists'!$O$16, 'Table Lists'!$P$16, IF(B11='Table Lists'!$O$17, 'Table Lists'!$P$17, IF(B11='Table Lists'!$O$18, 'Table Lists'!$P$18, IF(B11='Table Lists'!$O$19, 'Table Lists'!$P$19, IF(B11='Table Lists'!$O$20, 'Table Lists'!$P$20, IF(B11='Table Lists'!$O$21, 'Table Lists'!$P$21, IF(B11='Table Lists'!$O$22, 'Table Lists'!$P$22, IF(B11='Table Lists'!$O$23, 'Table Lists'!$P$23, IF(B11='Table Lists'!$O$24, 'Table Lists'!$P$24))))))))))))))))))))))))</f>
        <v xml:space="preserve"> </v>
      </c>
      <c r="I11" s="31" t="str">
        <f>IF(B11='Table Lists'!$B$2, " ", IF($J$1-G11&gt;20,15%,0%))</f>
        <v xml:space="preserve"> </v>
      </c>
      <c r="J11" s="30" t="str">
        <f>IF(B11='Table Lists'!$B$2, " ", H11-(H11*I11))</f>
        <v xml:space="preserve"> </v>
      </c>
    </row>
    <row r="12" spans="1:10" ht="19.5" customHeight="1" x14ac:dyDescent="0.25">
      <c r="A12" s="88"/>
      <c r="B12" s="88"/>
      <c r="C12" s="88"/>
      <c r="D12" s="88"/>
      <c r="E12" s="88"/>
      <c r="F12" s="88"/>
      <c r="G12" s="88"/>
      <c r="H12" s="30" t="str">
        <f>IF(B12='Table Lists'!$B$2," ",IF(B12='Table Lists'!$O$3,'Table Lists'!$P$3,IF(B12='Table Lists'!$O$4,'Table Lists'!$P$4,IF(B12='Table Lists'!$O$5,'Table Lists'!$P$5,IF(B12='Table Lists'!$O$5,'Table Lists'!$P$5, IF(B12='Table Lists'!$O$6, 'Table Lists'!$P$6, IF(B12='Table Lists'!$O$7,'Table Lists'!$P$7,IF(B12='Table Lists'!$O$8,'Table Lists'!$P$8,IF(B12='Table Lists'!$O$9,'Table Lists'!$P$9,IF(B12='Table Lists'!$O$10,'Table Lists'!$P$10,IF(B12='Table Lists'!$O$11,'Table Lists'!$P$11,IF(B12='Table Lists'!$O$12,'Table Lists'!$P$12, IF(B12='Table Lists'!$O$13, 'Table Lists'!$P$13, IF(B12='Table Lists'!$O$14, 'Table Lists'!$P$14, IF(B12='Table Lists'!$O$15, 'Table Lists'!$P$15, IF(B12='Table Lists'!$O$16, 'Table Lists'!$P$16, IF(B12='Table Lists'!$O$17, 'Table Lists'!$P$17, IF(B12='Table Lists'!$O$18, 'Table Lists'!$P$18, IF(B12='Table Lists'!$O$19, 'Table Lists'!$P$19, IF(B12='Table Lists'!$O$20, 'Table Lists'!$P$20, IF(B12='Table Lists'!$O$21, 'Table Lists'!$P$21, IF(B12='Table Lists'!$O$22, 'Table Lists'!$P$22, IF(B12='Table Lists'!$O$23, 'Table Lists'!$P$23, IF(B12='Table Lists'!$O$24, 'Table Lists'!$P$24))))))))))))))))))))))))</f>
        <v xml:space="preserve"> </v>
      </c>
      <c r="I12" s="31" t="str">
        <f>IF(B12='Table Lists'!$B$2, " ", IF($J$1-G12&gt;20,15%,0%))</f>
        <v xml:space="preserve"> </v>
      </c>
      <c r="J12" s="30" t="str">
        <f>IF(B12='Table Lists'!$B$2, " ", H12-(H12*I12))</f>
        <v xml:space="preserve"> </v>
      </c>
    </row>
    <row r="13" spans="1:10" ht="19.5" customHeight="1" x14ac:dyDescent="0.25">
      <c r="A13" s="88"/>
      <c r="B13" s="88"/>
      <c r="C13" s="88"/>
      <c r="D13" s="88"/>
      <c r="E13" s="88"/>
      <c r="F13" s="88"/>
      <c r="G13" s="88"/>
      <c r="H13" s="30" t="str">
        <f>IF(B13='Table Lists'!$B$2," ",IF(B13='Table Lists'!$O$3,'Table Lists'!$P$3,IF(B13='Table Lists'!$O$4,'Table Lists'!$P$4,IF(B13='Table Lists'!$O$5,'Table Lists'!$P$5,IF(B13='Table Lists'!$O$5,'Table Lists'!$P$5, IF(B13='Table Lists'!$O$6, 'Table Lists'!$P$6, IF(B13='Table Lists'!$O$7,'Table Lists'!$P$7,IF(B13='Table Lists'!$O$8,'Table Lists'!$P$8,IF(B13='Table Lists'!$O$9,'Table Lists'!$P$9,IF(B13='Table Lists'!$O$10,'Table Lists'!$P$10,IF(B13='Table Lists'!$O$11,'Table Lists'!$P$11,IF(B13='Table Lists'!$O$12,'Table Lists'!$P$12, IF(B13='Table Lists'!$O$13, 'Table Lists'!$P$13, IF(B13='Table Lists'!$O$14, 'Table Lists'!$P$14, IF(B13='Table Lists'!$O$15, 'Table Lists'!$P$15, IF(B13='Table Lists'!$O$16, 'Table Lists'!$P$16, IF(B13='Table Lists'!$O$17, 'Table Lists'!$P$17, IF(B13='Table Lists'!$O$18, 'Table Lists'!$P$18, IF(B13='Table Lists'!$O$19, 'Table Lists'!$P$19, IF(B13='Table Lists'!$O$20, 'Table Lists'!$P$20, IF(B13='Table Lists'!$O$21, 'Table Lists'!$P$21, IF(B13='Table Lists'!$O$22, 'Table Lists'!$P$22, IF(B13='Table Lists'!$O$23, 'Table Lists'!$P$23, IF(B13='Table Lists'!$O$24, 'Table Lists'!$P$24))))))))))))))))))))))))</f>
        <v xml:space="preserve"> </v>
      </c>
      <c r="I13" s="31" t="str">
        <f>IF(B13='Table Lists'!$B$2, " ", IF($J$1-G13&gt;20,15%,0%))</f>
        <v xml:space="preserve"> </v>
      </c>
      <c r="J13" s="30" t="str">
        <f>IF(B13='Table Lists'!$B$2, " ", H13-(H13*I13))</f>
        <v xml:space="preserve"> </v>
      </c>
    </row>
    <row r="14" spans="1:10" ht="19.5" customHeight="1" x14ac:dyDescent="0.25">
      <c r="A14" s="88"/>
      <c r="B14" s="88"/>
      <c r="C14" s="88"/>
      <c r="D14" s="88"/>
      <c r="E14" s="88"/>
      <c r="F14" s="88"/>
      <c r="G14" s="88"/>
      <c r="H14" s="30" t="str">
        <f>IF(B14='Table Lists'!$B$2," ",IF(B14='Table Lists'!$O$3,'Table Lists'!$P$3,IF(B14='Table Lists'!$O$4,'Table Lists'!$P$4,IF(B14='Table Lists'!$O$5,'Table Lists'!$P$5,IF(B14='Table Lists'!$O$5,'Table Lists'!$P$5, IF(B14='Table Lists'!$O$6, 'Table Lists'!$P$6, IF(B14='Table Lists'!$O$7,'Table Lists'!$P$7,IF(B14='Table Lists'!$O$8,'Table Lists'!$P$8,IF(B14='Table Lists'!$O$9,'Table Lists'!$P$9,IF(B14='Table Lists'!$O$10,'Table Lists'!$P$10,IF(B14='Table Lists'!$O$11,'Table Lists'!$P$11,IF(B14='Table Lists'!$O$12,'Table Lists'!$P$12, IF(B14='Table Lists'!$O$13, 'Table Lists'!$P$13, IF(B14='Table Lists'!$O$14, 'Table Lists'!$P$14, IF(B14='Table Lists'!$O$15, 'Table Lists'!$P$15, IF(B14='Table Lists'!$O$16, 'Table Lists'!$P$16, IF(B14='Table Lists'!$O$17, 'Table Lists'!$P$17, IF(B14='Table Lists'!$O$18, 'Table Lists'!$P$18, IF(B14='Table Lists'!$O$19, 'Table Lists'!$P$19, IF(B14='Table Lists'!$O$20, 'Table Lists'!$P$20, IF(B14='Table Lists'!$O$21, 'Table Lists'!$P$21, IF(B14='Table Lists'!$O$22, 'Table Lists'!$P$22, IF(B14='Table Lists'!$O$23, 'Table Lists'!$P$23, IF(B14='Table Lists'!$O$24, 'Table Lists'!$P$24))))))))))))))))))))))))</f>
        <v xml:space="preserve"> </v>
      </c>
      <c r="I14" s="31" t="str">
        <f>IF(B14='Table Lists'!$B$2, " ", IF($J$1-G14&gt;20,15%,0%))</f>
        <v xml:space="preserve"> </v>
      </c>
      <c r="J14" s="30" t="str">
        <f>IF(B14='Table Lists'!$B$2, " ", H14-(H14*I14))</f>
        <v xml:space="preserve"> </v>
      </c>
    </row>
    <row r="15" spans="1:10" ht="19.5" customHeight="1" x14ac:dyDescent="0.25">
      <c r="A15" s="88"/>
      <c r="B15" s="88"/>
      <c r="C15" s="88"/>
      <c r="D15" s="88"/>
      <c r="E15" s="88"/>
      <c r="F15" s="88"/>
      <c r="G15" s="88"/>
      <c r="H15" s="30" t="str">
        <f>IF(B15='Table Lists'!$B$2," ",IF(B15='Table Lists'!$O$3,'Table Lists'!$P$3,IF(B15='Table Lists'!$O$4,'Table Lists'!$P$4,IF(B15='Table Lists'!$O$5,'Table Lists'!$P$5,IF(B15='Table Lists'!$O$5,'Table Lists'!$P$5, IF(B15='Table Lists'!$O$6, 'Table Lists'!$P$6, IF(B15='Table Lists'!$O$7,'Table Lists'!$P$7,IF(B15='Table Lists'!$O$8,'Table Lists'!$P$8,IF(B15='Table Lists'!$O$9,'Table Lists'!$P$9,IF(B15='Table Lists'!$O$10,'Table Lists'!$P$10,IF(B15='Table Lists'!$O$11,'Table Lists'!$P$11,IF(B15='Table Lists'!$O$12,'Table Lists'!$P$12, IF(B15='Table Lists'!$O$13, 'Table Lists'!$P$13, IF(B15='Table Lists'!$O$14, 'Table Lists'!$P$14, IF(B15='Table Lists'!$O$15, 'Table Lists'!$P$15, IF(B15='Table Lists'!$O$16, 'Table Lists'!$P$16, IF(B15='Table Lists'!$O$17, 'Table Lists'!$P$17, IF(B15='Table Lists'!$O$18, 'Table Lists'!$P$18, IF(B15='Table Lists'!$O$19, 'Table Lists'!$P$19, IF(B15='Table Lists'!$O$20, 'Table Lists'!$P$20, IF(B15='Table Lists'!$O$21, 'Table Lists'!$P$21, IF(B15='Table Lists'!$O$22, 'Table Lists'!$P$22, IF(B15='Table Lists'!$O$23, 'Table Lists'!$P$23, IF(B15='Table Lists'!$O$24, 'Table Lists'!$P$24))))))))))))))))))))))))</f>
        <v xml:space="preserve"> </v>
      </c>
      <c r="I15" s="31" t="str">
        <f>IF(B15='Table Lists'!$B$2, " ", IF($J$1-G15&gt;20,15%,0%))</f>
        <v xml:space="preserve"> </v>
      </c>
      <c r="J15" s="30" t="str">
        <f>IF(B15='Table Lists'!$B$2, " ", H15-(H15*I15))</f>
        <v xml:space="preserve"> </v>
      </c>
    </row>
    <row r="16" spans="1:10" ht="19.5" customHeight="1" x14ac:dyDescent="0.25">
      <c r="A16" s="88"/>
      <c r="B16" s="88"/>
      <c r="C16" s="88"/>
      <c r="D16" s="88"/>
      <c r="E16" s="88"/>
      <c r="F16" s="88"/>
      <c r="G16" s="88"/>
      <c r="H16" s="30" t="str">
        <f>IF(B16='Table Lists'!$B$2," ",IF(B16='Table Lists'!$O$3,'Table Lists'!$P$3,IF(B16='Table Lists'!$O$4,'Table Lists'!$P$4,IF(B16='Table Lists'!$O$5,'Table Lists'!$P$5,IF(B16='Table Lists'!$O$5,'Table Lists'!$P$5, IF(B16='Table Lists'!$O$6, 'Table Lists'!$P$6, IF(B16='Table Lists'!$O$7,'Table Lists'!$P$7,IF(B16='Table Lists'!$O$8,'Table Lists'!$P$8,IF(B16='Table Lists'!$O$9,'Table Lists'!$P$9,IF(B16='Table Lists'!$O$10,'Table Lists'!$P$10,IF(B16='Table Lists'!$O$11,'Table Lists'!$P$11,IF(B16='Table Lists'!$O$12,'Table Lists'!$P$12, IF(B16='Table Lists'!$O$13, 'Table Lists'!$P$13, IF(B16='Table Lists'!$O$14, 'Table Lists'!$P$14, IF(B16='Table Lists'!$O$15, 'Table Lists'!$P$15, IF(B16='Table Lists'!$O$16, 'Table Lists'!$P$16, IF(B16='Table Lists'!$O$17, 'Table Lists'!$P$17, IF(B16='Table Lists'!$O$18, 'Table Lists'!$P$18, IF(B16='Table Lists'!$O$19, 'Table Lists'!$P$19, IF(B16='Table Lists'!$O$20, 'Table Lists'!$P$20, IF(B16='Table Lists'!$O$21, 'Table Lists'!$P$21, IF(B16='Table Lists'!$O$22, 'Table Lists'!$P$22, IF(B16='Table Lists'!$O$23, 'Table Lists'!$P$23, IF(B16='Table Lists'!$O$24, 'Table Lists'!$P$24))))))))))))))))))))))))</f>
        <v xml:space="preserve"> </v>
      </c>
      <c r="I16" s="31" t="str">
        <f>IF(B16='Table Lists'!$B$2, " ", IF($J$1-G16&gt;20,15%,0%))</f>
        <v xml:space="preserve"> </v>
      </c>
      <c r="J16" s="30" t="str">
        <f>IF(B16='Table Lists'!$B$2, " ", H16-(H16*I16))</f>
        <v xml:space="preserve"> </v>
      </c>
    </row>
    <row r="17" spans="1:10" ht="19.5" customHeight="1" x14ac:dyDescent="0.25">
      <c r="A17" s="88"/>
      <c r="B17" s="88"/>
      <c r="C17" s="88"/>
      <c r="D17" s="88"/>
      <c r="E17" s="88"/>
      <c r="F17" s="88"/>
      <c r="G17" s="88"/>
      <c r="H17" s="30" t="str">
        <f>IF(B17='Table Lists'!$B$2," ",IF(B17='Table Lists'!$O$3,'Table Lists'!$P$3,IF(B17='Table Lists'!$O$4,'Table Lists'!$P$4,IF(B17='Table Lists'!$O$5,'Table Lists'!$P$5,IF(B17='Table Lists'!$O$5,'Table Lists'!$P$5, IF(B17='Table Lists'!$O$6, 'Table Lists'!$P$6, IF(B17='Table Lists'!$O$7,'Table Lists'!$P$7,IF(B17='Table Lists'!$O$8,'Table Lists'!$P$8,IF(B17='Table Lists'!$O$9,'Table Lists'!$P$9,IF(B17='Table Lists'!$O$10,'Table Lists'!$P$10,IF(B17='Table Lists'!$O$11,'Table Lists'!$P$11,IF(B17='Table Lists'!$O$12,'Table Lists'!$P$12, IF(B17='Table Lists'!$O$13, 'Table Lists'!$P$13, IF(B17='Table Lists'!$O$14, 'Table Lists'!$P$14, IF(B17='Table Lists'!$O$15, 'Table Lists'!$P$15, IF(B17='Table Lists'!$O$16, 'Table Lists'!$P$16, IF(B17='Table Lists'!$O$17, 'Table Lists'!$P$17, IF(B17='Table Lists'!$O$18, 'Table Lists'!$P$18, IF(B17='Table Lists'!$O$19, 'Table Lists'!$P$19, IF(B17='Table Lists'!$O$20, 'Table Lists'!$P$20, IF(B17='Table Lists'!$O$21, 'Table Lists'!$P$21, IF(B17='Table Lists'!$O$22, 'Table Lists'!$P$22, IF(B17='Table Lists'!$O$23, 'Table Lists'!$P$23, IF(B17='Table Lists'!$O$24, 'Table Lists'!$P$24))))))))))))))))))))))))</f>
        <v xml:space="preserve"> </v>
      </c>
      <c r="I17" s="31" t="str">
        <f>IF(B17='Table Lists'!$B$2, " ", IF($J$1-G17&gt;20,15%,0%))</f>
        <v xml:space="preserve"> </v>
      </c>
      <c r="J17" s="30" t="str">
        <f>IF(B17='Table Lists'!$B$2, " ", H17-(H17*I17))</f>
        <v xml:space="preserve"> </v>
      </c>
    </row>
    <row r="18" spans="1:10" ht="19.5" customHeight="1" x14ac:dyDescent="0.25">
      <c r="A18" s="88"/>
      <c r="B18" s="88"/>
      <c r="C18" s="88"/>
      <c r="D18" s="88"/>
      <c r="E18" s="88"/>
      <c r="F18" s="88"/>
      <c r="G18" s="88"/>
      <c r="H18" s="30" t="str">
        <f>IF(B18='Table Lists'!$B$2," ",IF(B18='Table Lists'!$O$3,'Table Lists'!$P$3,IF(B18='Table Lists'!$O$4,'Table Lists'!$P$4,IF(B18='Table Lists'!$O$5,'Table Lists'!$P$5,IF(B18='Table Lists'!$O$5,'Table Lists'!$P$5, IF(B18='Table Lists'!$O$6, 'Table Lists'!$P$6, IF(B18='Table Lists'!$O$7,'Table Lists'!$P$7,IF(B18='Table Lists'!$O$8,'Table Lists'!$P$8,IF(B18='Table Lists'!$O$9,'Table Lists'!$P$9,IF(B18='Table Lists'!$O$10,'Table Lists'!$P$10,IF(B18='Table Lists'!$O$11,'Table Lists'!$P$11,IF(B18='Table Lists'!$O$12,'Table Lists'!$P$12, IF(B18='Table Lists'!$O$13, 'Table Lists'!$P$13, IF(B18='Table Lists'!$O$14, 'Table Lists'!$P$14, IF(B18='Table Lists'!$O$15, 'Table Lists'!$P$15, IF(B18='Table Lists'!$O$16, 'Table Lists'!$P$16, IF(B18='Table Lists'!$O$17, 'Table Lists'!$P$17, IF(B18='Table Lists'!$O$18, 'Table Lists'!$P$18, IF(B18='Table Lists'!$O$19, 'Table Lists'!$P$19, IF(B18='Table Lists'!$O$20, 'Table Lists'!$P$20, IF(B18='Table Lists'!$O$21, 'Table Lists'!$P$21, IF(B18='Table Lists'!$O$22, 'Table Lists'!$P$22, IF(B18='Table Lists'!$O$23, 'Table Lists'!$P$23, IF(B18='Table Lists'!$O$24, 'Table Lists'!$P$24))))))))))))))))))))))))</f>
        <v xml:space="preserve"> </v>
      </c>
      <c r="I18" s="31" t="str">
        <f>IF(B18='Table Lists'!$B$2, " ", IF($J$1-G18&gt;20,15%,0%))</f>
        <v xml:space="preserve"> </v>
      </c>
      <c r="J18" s="30" t="str">
        <f>IF(B18='Table Lists'!$B$2, " ", H18-(H18*I18))</f>
        <v xml:space="preserve"> </v>
      </c>
    </row>
    <row r="19" spans="1:10" ht="19.5" customHeight="1" x14ac:dyDescent="0.25">
      <c r="A19" s="88"/>
      <c r="B19" s="88"/>
      <c r="C19" s="88"/>
      <c r="D19" s="88"/>
      <c r="E19" s="88"/>
      <c r="F19" s="88"/>
      <c r="G19" s="88"/>
      <c r="H19" s="30" t="str">
        <f>IF(B19='Table Lists'!$B$2," ",IF(B19='Table Lists'!$O$3,'Table Lists'!$P$3,IF(B19='Table Lists'!$O$4,'Table Lists'!$P$4,IF(B19='Table Lists'!$O$5,'Table Lists'!$P$5,IF(B19='Table Lists'!$O$5,'Table Lists'!$P$5, IF(B19='Table Lists'!$O$6, 'Table Lists'!$P$6, IF(B19='Table Lists'!$O$7,'Table Lists'!$P$7,IF(B19='Table Lists'!$O$8,'Table Lists'!$P$8,IF(B19='Table Lists'!$O$9,'Table Lists'!$P$9,IF(B19='Table Lists'!$O$10,'Table Lists'!$P$10,IF(B19='Table Lists'!$O$11,'Table Lists'!$P$11,IF(B19='Table Lists'!$O$12,'Table Lists'!$P$12, IF(B19='Table Lists'!$O$13, 'Table Lists'!$P$13, IF(B19='Table Lists'!$O$14, 'Table Lists'!$P$14, IF(B19='Table Lists'!$O$15, 'Table Lists'!$P$15, IF(B19='Table Lists'!$O$16, 'Table Lists'!$P$16, IF(B19='Table Lists'!$O$17, 'Table Lists'!$P$17, IF(B19='Table Lists'!$O$18, 'Table Lists'!$P$18, IF(B19='Table Lists'!$O$19, 'Table Lists'!$P$19, IF(B19='Table Lists'!$O$20, 'Table Lists'!$P$20, IF(B19='Table Lists'!$O$21, 'Table Lists'!$P$21, IF(B19='Table Lists'!$O$22, 'Table Lists'!$P$22, IF(B19='Table Lists'!$O$23, 'Table Lists'!$P$23, IF(B19='Table Lists'!$O$24, 'Table Lists'!$P$24))))))))))))))))))))))))</f>
        <v xml:space="preserve"> </v>
      </c>
      <c r="I19" s="31" t="str">
        <f>IF(B19='Table Lists'!$B$2, " ", IF($J$1-G19&gt;20,15%,0%))</f>
        <v xml:space="preserve"> </v>
      </c>
      <c r="J19" s="30" t="str">
        <f>IF(B19='Table Lists'!$B$2, " ", H19-(H19*I19))</f>
        <v xml:space="preserve"> </v>
      </c>
    </row>
    <row r="20" spans="1:10" ht="19.5" customHeight="1" x14ac:dyDescent="0.25">
      <c r="A20" s="88"/>
      <c r="B20" s="88"/>
      <c r="C20" s="88"/>
      <c r="D20" s="88"/>
      <c r="E20" s="88"/>
      <c r="F20" s="88"/>
      <c r="G20" s="88"/>
      <c r="H20" s="30" t="str">
        <f>IF(B20='Table Lists'!$B$2," ",IF(B20='Table Lists'!$O$3,'Table Lists'!$P$3,IF(B20='Table Lists'!$O$4,'Table Lists'!$P$4,IF(B20='Table Lists'!$O$5,'Table Lists'!$P$5,IF(B20='Table Lists'!$O$5,'Table Lists'!$P$5, IF(B20='Table Lists'!$O$6, 'Table Lists'!$P$6, IF(B20='Table Lists'!$O$7,'Table Lists'!$P$7,IF(B20='Table Lists'!$O$8,'Table Lists'!$P$8,IF(B20='Table Lists'!$O$9,'Table Lists'!$P$9,IF(B20='Table Lists'!$O$10,'Table Lists'!$P$10,IF(B20='Table Lists'!$O$11,'Table Lists'!$P$11,IF(B20='Table Lists'!$O$12,'Table Lists'!$P$12, IF(B20='Table Lists'!$O$13, 'Table Lists'!$P$13, IF(B20='Table Lists'!$O$14, 'Table Lists'!$P$14, IF(B20='Table Lists'!$O$15, 'Table Lists'!$P$15, IF(B20='Table Lists'!$O$16, 'Table Lists'!$P$16, IF(B20='Table Lists'!$O$17, 'Table Lists'!$P$17, IF(B20='Table Lists'!$O$18, 'Table Lists'!$P$18, IF(B20='Table Lists'!$O$19, 'Table Lists'!$P$19, IF(B20='Table Lists'!$O$20, 'Table Lists'!$P$20, IF(B20='Table Lists'!$O$21, 'Table Lists'!$P$21, IF(B20='Table Lists'!$O$22, 'Table Lists'!$P$22, IF(B20='Table Lists'!$O$23, 'Table Lists'!$P$23, IF(B20='Table Lists'!$O$24, 'Table Lists'!$P$24))))))))))))))))))))))))</f>
        <v xml:space="preserve"> </v>
      </c>
      <c r="I20" s="31" t="str">
        <f>IF(B20='Table Lists'!$B$2, " ", IF($J$1-G20&gt;20,15%,0%))</f>
        <v xml:space="preserve"> </v>
      </c>
      <c r="J20" s="30" t="str">
        <f>IF(B20='Table Lists'!$B$2, " ", H20-(H20*I20))</f>
        <v xml:space="preserve"> </v>
      </c>
    </row>
    <row r="21" spans="1:10" ht="19.5" customHeight="1" x14ac:dyDescent="0.25">
      <c r="A21" s="88"/>
      <c r="B21" s="88"/>
      <c r="C21" s="88"/>
      <c r="D21" s="88"/>
      <c r="E21" s="88"/>
      <c r="F21" s="88"/>
      <c r="G21" s="88"/>
      <c r="H21" s="30" t="str">
        <f>IF(B21='Table Lists'!$B$2," ",IF(B21='Table Lists'!$O$3,'Table Lists'!$P$3,IF(B21='Table Lists'!$O$4,'Table Lists'!$P$4,IF(B21='Table Lists'!$O$5,'Table Lists'!$P$5,IF(B21='Table Lists'!$O$5,'Table Lists'!$P$5, IF(B21='Table Lists'!$O$6, 'Table Lists'!$P$6, IF(B21='Table Lists'!$O$7,'Table Lists'!$P$7,IF(B21='Table Lists'!$O$8,'Table Lists'!$P$8,IF(B21='Table Lists'!$O$9,'Table Lists'!$P$9,IF(B21='Table Lists'!$O$10,'Table Lists'!$P$10,IF(B21='Table Lists'!$O$11,'Table Lists'!$P$11,IF(B21='Table Lists'!$O$12,'Table Lists'!$P$12, IF(B21='Table Lists'!$O$13, 'Table Lists'!$P$13, IF(B21='Table Lists'!$O$14, 'Table Lists'!$P$14, IF(B21='Table Lists'!$O$15, 'Table Lists'!$P$15, IF(B21='Table Lists'!$O$16, 'Table Lists'!$P$16, IF(B21='Table Lists'!$O$17, 'Table Lists'!$P$17, IF(B21='Table Lists'!$O$18, 'Table Lists'!$P$18, IF(B21='Table Lists'!$O$19, 'Table Lists'!$P$19, IF(B21='Table Lists'!$O$20, 'Table Lists'!$P$20, IF(B21='Table Lists'!$O$21, 'Table Lists'!$P$21, IF(B21='Table Lists'!$O$22, 'Table Lists'!$P$22, IF(B21='Table Lists'!$O$23, 'Table Lists'!$P$23, IF(B21='Table Lists'!$O$24, 'Table Lists'!$P$24))))))))))))))))))))))))</f>
        <v xml:space="preserve"> </v>
      </c>
      <c r="I21" s="31" t="str">
        <f>IF(B21='Table Lists'!$B$2, " ", IF($J$1-G21&gt;20,15%,0%))</f>
        <v xml:space="preserve"> </v>
      </c>
      <c r="J21" s="30" t="str">
        <f>IF(B21='Table Lists'!$B$2, " ", H21-(H21*I21))</f>
        <v xml:space="preserve"> </v>
      </c>
    </row>
    <row r="22" spans="1:10" ht="19.5" customHeight="1" x14ac:dyDescent="0.25">
      <c r="A22" s="88"/>
      <c r="B22" s="88"/>
      <c r="C22" s="88"/>
      <c r="D22" s="88"/>
      <c r="E22" s="88"/>
      <c r="F22" s="88"/>
      <c r="G22" s="88"/>
      <c r="H22" s="30" t="str">
        <f>IF(B22='Table Lists'!$B$2," ",IF(B22='Table Lists'!$O$3,'Table Lists'!$P$3,IF(B22='Table Lists'!$O$4,'Table Lists'!$P$4,IF(B22='Table Lists'!$O$5,'Table Lists'!$P$5,IF(B22='Table Lists'!$O$5,'Table Lists'!$P$5, IF(B22='Table Lists'!$O$6, 'Table Lists'!$P$6, IF(B22='Table Lists'!$O$7,'Table Lists'!$P$7,IF(B22='Table Lists'!$O$8,'Table Lists'!$P$8,IF(B22='Table Lists'!$O$9,'Table Lists'!$P$9,IF(B22='Table Lists'!$O$10,'Table Lists'!$P$10,IF(B22='Table Lists'!$O$11,'Table Lists'!$P$11,IF(B22='Table Lists'!$O$12,'Table Lists'!$P$12, IF(B22='Table Lists'!$O$13, 'Table Lists'!$P$13, IF(B22='Table Lists'!$O$14, 'Table Lists'!$P$14, IF(B22='Table Lists'!$O$15, 'Table Lists'!$P$15, IF(B22='Table Lists'!$O$16, 'Table Lists'!$P$16, IF(B22='Table Lists'!$O$17, 'Table Lists'!$P$17, IF(B22='Table Lists'!$O$18, 'Table Lists'!$P$18, IF(B22='Table Lists'!$O$19, 'Table Lists'!$P$19, IF(B22='Table Lists'!$O$20, 'Table Lists'!$P$20, IF(B22='Table Lists'!$O$21, 'Table Lists'!$P$21, IF(B22='Table Lists'!$O$22, 'Table Lists'!$P$22, IF(B22='Table Lists'!$O$23, 'Table Lists'!$P$23, IF(B22='Table Lists'!$O$24, 'Table Lists'!$P$24))))))))))))))))))))))))</f>
        <v xml:space="preserve"> </v>
      </c>
      <c r="I22" s="31" t="str">
        <f>IF(B22='Table Lists'!$B$2, " ", IF($J$1-G22&gt;20,15%,0%))</f>
        <v xml:space="preserve"> </v>
      </c>
      <c r="J22" s="30" t="str">
        <f>IF(B22='Table Lists'!$B$2, " ", H22-(H22*I22))</f>
        <v xml:space="preserve"> </v>
      </c>
    </row>
    <row r="23" spans="1:10" ht="19.5" customHeight="1" x14ac:dyDescent="0.25"/>
    <row r="24" spans="1:10" ht="19.5" customHeight="1" x14ac:dyDescent="0.25"/>
    <row r="25" spans="1:10" ht="19.5" customHeight="1" x14ac:dyDescent="0.25"/>
    <row r="26" spans="1:10" ht="19.5" customHeight="1" x14ac:dyDescent="0.25"/>
    <row r="27" spans="1:10" ht="19.5" customHeight="1" x14ac:dyDescent="0.25"/>
    <row r="28" spans="1:10" ht="19.5" customHeight="1" x14ac:dyDescent="0.25"/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spans="1:10" ht="19.5" customHeight="1" x14ac:dyDescent="0.25"/>
    <row r="82" spans="1:10" ht="19.5" customHeight="1" x14ac:dyDescent="0.25"/>
    <row r="83" spans="1:10" ht="19.5" customHeight="1" x14ac:dyDescent="0.25">
      <c r="A83" s="16"/>
      <c r="B83" s="16"/>
      <c r="C83" s="16"/>
      <c r="D83" s="16"/>
      <c r="E83" s="16"/>
      <c r="F83" s="16"/>
      <c r="G83" s="16"/>
      <c r="H83" s="60"/>
      <c r="I83" s="61"/>
      <c r="J83" s="60"/>
    </row>
    <row r="84" spans="1:10" ht="19.5" customHeight="1" x14ac:dyDescent="0.25">
      <c r="A84" s="16"/>
      <c r="B84" s="16"/>
      <c r="C84" s="16"/>
      <c r="D84" s="16"/>
      <c r="E84" s="16"/>
      <c r="F84" s="16"/>
      <c r="G84" s="16"/>
      <c r="H84" s="60"/>
      <c r="I84" s="61"/>
      <c r="J84" s="60"/>
    </row>
    <row r="85" spans="1:10" ht="19.5" customHeight="1" x14ac:dyDescent="0.25">
      <c r="A85" s="16"/>
      <c r="B85" s="16"/>
      <c r="C85" s="16"/>
      <c r="D85" s="16"/>
      <c r="E85" s="16"/>
      <c r="F85" s="16"/>
      <c r="G85" s="16"/>
      <c r="H85" s="60"/>
      <c r="I85" s="61"/>
      <c r="J85" s="60"/>
    </row>
    <row r="86" spans="1:10" ht="19.5" customHeight="1" x14ac:dyDescent="0.25">
      <c r="A86" s="16"/>
      <c r="B86" s="16"/>
      <c r="C86" s="16"/>
      <c r="D86" s="16"/>
      <c r="E86" s="16"/>
      <c r="F86" s="16"/>
      <c r="G86" s="16"/>
      <c r="H86" s="60"/>
      <c r="I86" s="61"/>
      <c r="J86" s="60"/>
    </row>
    <row r="87" spans="1:10" ht="19.5" customHeight="1" x14ac:dyDescent="0.25">
      <c r="A87" s="16"/>
      <c r="B87" s="16"/>
      <c r="C87" s="16"/>
      <c r="D87" s="16"/>
      <c r="E87" s="16"/>
      <c r="F87" s="16"/>
      <c r="G87" s="16"/>
      <c r="H87" s="60"/>
      <c r="I87" s="61"/>
      <c r="J87" s="60"/>
    </row>
    <row r="88" spans="1:10" ht="19.5" customHeight="1" x14ac:dyDescent="0.25">
      <c r="A88" s="16"/>
      <c r="B88" s="16"/>
      <c r="C88" s="16"/>
      <c r="D88" s="16"/>
      <c r="E88" s="16"/>
      <c r="F88" s="16"/>
      <c r="G88" s="16"/>
      <c r="H88" s="60"/>
      <c r="I88" s="61"/>
      <c r="J88" s="60"/>
    </row>
    <row r="89" spans="1:10" ht="19.5" customHeight="1" x14ac:dyDescent="0.25">
      <c r="A89" s="16"/>
      <c r="B89" s="16"/>
      <c r="C89" s="16"/>
      <c r="D89" s="16"/>
      <c r="E89" s="16"/>
      <c r="F89" s="16"/>
      <c r="G89" s="16"/>
      <c r="H89" s="60"/>
      <c r="I89" s="61"/>
      <c r="J89" s="60"/>
    </row>
    <row r="90" spans="1:10" ht="19.5" customHeight="1" x14ac:dyDescent="0.25">
      <c r="A90" s="16"/>
      <c r="B90" s="16"/>
      <c r="C90" s="16"/>
      <c r="D90" s="16"/>
      <c r="E90" s="16"/>
      <c r="F90" s="16"/>
      <c r="G90" s="16"/>
      <c r="H90" s="60"/>
      <c r="I90" s="61"/>
      <c r="J90" s="60"/>
    </row>
    <row r="91" spans="1:10" ht="19.5" customHeight="1" x14ac:dyDescent="0.25">
      <c r="A91" s="16"/>
      <c r="B91" s="16"/>
      <c r="C91" s="16"/>
      <c r="D91" s="16"/>
      <c r="E91" s="16"/>
      <c r="F91" s="16"/>
      <c r="G91" s="16"/>
      <c r="H91" s="60"/>
      <c r="I91" s="61"/>
      <c r="J91" s="60"/>
    </row>
    <row r="92" spans="1:10" ht="19.5" customHeight="1" x14ac:dyDescent="0.25">
      <c r="A92" s="16"/>
      <c r="B92" s="16"/>
      <c r="C92" s="16"/>
      <c r="D92" s="16"/>
      <c r="E92" s="16"/>
      <c r="F92" s="16"/>
      <c r="G92" s="16"/>
      <c r="H92" s="60"/>
      <c r="I92" s="61"/>
      <c r="J92" s="60"/>
    </row>
    <row r="93" spans="1:10" ht="19.5" customHeight="1" x14ac:dyDescent="0.25">
      <c r="A93" s="16"/>
      <c r="B93" s="16"/>
      <c r="C93" s="16"/>
      <c r="D93" s="16"/>
      <c r="E93" s="16"/>
      <c r="F93" s="16"/>
      <c r="G93" s="16"/>
      <c r="H93" s="60"/>
      <c r="I93" s="61"/>
      <c r="J93" s="60"/>
    </row>
    <row r="94" spans="1:10" ht="19.5" customHeight="1" x14ac:dyDescent="0.25">
      <c r="A94" s="16"/>
      <c r="B94" s="16"/>
      <c r="C94" s="16"/>
      <c r="D94" s="16"/>
      <c r="E94" s="16"/>
      <c r="F94" s="16"/>
      <c r="G94" s="16"/>
      <c r="H94" s="60"/>
      <c r="I94" s="61"/>
      <c r="J94" s="60"/>
    </row>
    <row r="95" spans="1:10" ht="19.5" customHeight="1" x14ac:dyDescent="0.25">
      <c r="A95" s="16"/>
      <c r="B95" s="16"/>
      <c r="C95" s="16"/>
      <c r="D95" s="16"/>
      <c r="E95" s="16"/>
      <c r="F95" s="16"/>
      <c r="G95" s="16"/>
      <c r="H95" s="60"/>
      <c r="I95" s="61"/>
      <c r="J95" s="60"/>
    </row>
    <row r="96" spans="1:10" ht="19.5" customHeight="1" x14ac:dyDescent="0.25">
      <c r="A96" s="16"/>
      <c r="B96" s="16"/>
      <c r="C96" s="16"/>
      <c r="D96" s="16"/>
      <c r="E96" s="16"/>
      <c r="F96" s="16"/>
      <c r="G96" s="16"/>
      <c r="H96" s="60"/>
      <c r="I96" s="61"/>
      <c r="J96" s="60"/>
    </row>
    <row r="97" spans="1:10" ht="19.5" customHeight="1" x14ac:dyDescent="0.25">
      <c r="A97" s="16"/>
      <c r="B97" s="16"/>
      <c r="C97" s="16"/>
      <c r="D97" s="16"/>
      <c r="E97" s="16"/>
      <c r="F97" s="16"/>
      <c r="G97" s="16"/>
      <c r="H97" s="60"/>
      <c r="I97" s="61"/>
      <c r="J97" s="60"/>
    </row>
    <row r="98" spans="1:10" ht="19.5" customHeight="1" x14ac:dyDescent="0.25">
      <c r="A98" s="16"/>
      <c r="B98" s="16"/>
      <c r="C98" s="16"/>
      <c r="D98" s="16"/>
      <c r="E98" s="16"/>
      <c r="F98" s="16"/>
      <c r="G98" s="16"/>
      <c r="H98" s="60"/>
      <c r="I98" s="61"/>
      <c r="J98" s="60"/>
    </row>
    <row r="99" spans="1:10" ht="19.5" customHeight="1" x14ac:dyDescent="0.25">
      <c r="A99" s="16"/>
      <c r="B99" s="16"/>
      <c r="C99" s="16"/>
      <c r="D99" s="16"/>
      <c r="E99" s="16"/>
      <c r="F99" s="16"/>
      <c r="G99" s="16"/>
      <c r="H99" s="60"/>
      <c r="I99" s="61"/>
      <c r="J99" s="60"/>
    </row>
    <row r="100" spans="1:10" ht="19.5" customHeight="1" x14ac:dyDescent="0.25">
      <c r="A100" s="16"/>
      <c r="B100" s="16"/>
      <c r="C100" s="16"/>
      <c r="D100" s="16"/>
      <c r="E100" s="16"/>
      <c r="F100" s="16"/>
      <c r="G100" s="16"/>
      <c r="H100" s="60"/>
      <c r="I100" s="61"/>
      <c r="J100" s="60"/>
    </row>
  </sheetData>
  <sheetProtection algorithmName="SHA-512" hashValue="NK4CzzwhAKHF+ravfs4qAkzodjzJqCPRDl+5UsW7IPySgQi068glS0hfRwsMooBw7FLks0gm8nB+EvfCGf+hwQ==" saltValue="e1qm2xEzzrL+i3I2F7gkfA==" spinCount="100000" sheet="1" objects="1" scenarios="1"/>
  <mergeCells count="3">
    <mergeCell ref="A1:B1"/>
    <mergeCell ref="C1:E1"/>
    <mergeCell ref="F1:G1"/>
  </mergeCells>
  <conditionalFormatting sqref="A1:A22 A83:A100">
    <cfRule type="containsText" dxfId="83" priority="1" operator="containsText" text="change">
      <formula>NOT(ISERROR(SEARCH(("change"),(A1))))</formula>
    </cfRule>
  </conditionalFormatting>
  <conditionalFormatting sqref="A1:A22 A83:A100">
    <cfRule type="containsText" dxfId="82" priority="2" operator="containsText" text="delete">
      <formula>NOT(ISERROR(SEARCH(("delete"),(A1))))</formula>
    </cfRule>
  </conditionalFormatting>
  <conditionalFormatting sqref="A1:A22 A83:A100">
    <cfRule type="containsText" dxfId="81" priority="3" operator="containsText" text="add">
      <formula>NOT(ISERROR(SEARCH(("add"),(A1))))</formula>
    </cfRule>
  </conditionalFormatting>
  <conditionalFormatting sqref="A3:G22">
    <cfRule type="expression" dxfId="80" priority="4">
      <formula>MOD(ROW(),2)=1</formula>
    </cfRule>
  </conditionalFormatting>
  <printOptions horizontalCentered="1"/>
  <pageMargins left="0.7" right="0.7" top="1.5" bottom="0.75" header="0" footer="0"/>
  <pageSetup orientation="landscape" r:id="rId1"/>
  <headerFooter>
    <oddHeader>&amp;L &amp;CArizona Department of Forestry and Fire Management General Provisions Appendix E: Equipment List Logistics Equipment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'Table Lists'!$A$2:$A$6</xm:f>
          </x14:formula1>
          <xm:sqref>A3:A22</xm:sqref>
        </x14:dataValidation>
        <x14:dataValidation type="list" allowBlank="1" showErrorMessage="1">
          <x14:formula1>
            <xm:f>'Table Lists'!$O$2:$O$24</xm:f>
          </x14:formula1>
          <xm:sqref>B3:B22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20</vt:i4>
      </vt:variant>
    </vt:vector>
  </HeadingPairs>
  <TitlesOfParts>
    <vt:vector size="51" baseType="lpstr">
      <vt:lpstr>Cover Page</vt:lpstr>
      <vt:lpstr>NWCG Engines</vt:lpstr>
      <vt:lpstr>NWCG Tenders</vt:lpstr>
      <vt:lpstr>FEPP Equipment</vt:lpstr>
      <vt:lpstr>EMS Equipment</vt:lpstr>
      <vt:lpstr>Light Duty Vehicles</vt:lpstr>
      <vt:lpstr>Medium Duty Vehicles</vt:lpstr>
      <vt:lpstr>Water Handling Equipment</vt:lpstr>
      <vt:lpstr>Logistics Equipment</vt:lpstr>
      <vt:lpstr>Other Equipment</vt:lpstr>
      <vt:lpstr>All-Hazard Equipment</vt:lpstr>
      <vt:lpstr>All-Inclusive Equipment</vt:lpstr>
      <vt:lpstr>All-Inclusive Equipment Page 2</vt:lpstr>
      <vt:lpstr>Amendment 1</vt:lpstr>
      <vt:lpstr>Amendment 2</vt:lpstr>
      <vt:lpstr>Amendment 3</vt:lpstr>
      <vt:lpstr>Amendment 4</vt:lpstr>
      <vt:lpstr>Amendment 5</vt:lpstr>
      <vt:lpstr>NWCG Engines (2)</vt:lpstr>
      <vt:lpstr>NWCG Engines (3)</vt:lpstr>
      <vt:lpstr>NWCG Tenders (2)</vt:lpstr>
      <vt:lpstr>FEPP Equipment (2)</vt:lpstr>
      <vt:lpstr>EMS Equipment (2)</vt:lpstr>
      <vt:lpstr>Light Duty Vehicles (2)</vt:lpstr>
      <vt:lpstr>Light Duty Vehicles (3)</vt:lpstr>
      <vt:lpstr>Medium Duty Vehicles (2)</vt:lpstr>
      <vt:lpstr>Water Handling Equipment (2)</vt:lpstr>
      <vt:lpstr>Logistics Equipment (2)</vt:lpstr>
      <vt:lpstr>Other Equipment (2)</vt:lpstr>
      <vt:lpstr>All-Hazard Equipment (2)</vt:lpstr>
      <vt:lpstr>Table Lists</vt:lpstr>
      <vt:lpstr>'All-Hazard Equipment'!Z_B85A7A16_0CE5_457E_A142_0051BE6483D4_.wvu.PrintTitles</vt:lpstr>
      <vt:lpstr>'All-Hazard Equipment (2)'!Z_B85A7A16_0CE5_457E_A142_0051BE6483D4_.wvu.PrintTitles</vt:lpstr>
      <vt:lpstr>'EMS Equipment'!Z_B85A7A16_0CE5_457E_A142_0051BE6483D4_.wvu.PrintTitles</vt:lpstr>
      <vt:lpstr>'EMS Equipment (2)'!Z_B85A7A16_0CE5_457E_A142_0051BE6483D4_.wvu.PrintTitles</vt:lpstr>
      <vt:lpstr>'Light Duty Vehicles'!Z_B85A7A16_0CE5_457E_A142_0051BE6483D4_.wvu.PrintTitles</vt:lpstr>
      <vt:lpstr>'Light Duty Vehicles (2)'!Z_B85A7A16_0CE5_457E_A142_0051BE6483D4_.wvu.PrintTitles</vt:lpstr>
      <vt:lpstr>'Light Duty Vehicles (3)'!Z_B85A7A16_0CE5_457E_A142_0051BE6483D4_.wvu.PrintTitles</vt:lpstr>
      <vt:lpstr>'Logistics Equipment'!Z_B85A7A16_0CE5_457E_A142_0051BE6483D4_.wvu.PrintTitles</vt:lpstr>
      <vt:lpstr>'Logistics Equipment (2)'!Z_B85A7A16_0CE5_457E_A142_0051BE6483D4_.wvu.PrintTitles</vt:lpstr>
      <vt:lpstr>'Medium Duty Vehicles'!Z_B85A7A16_0CE5_457E_A142_0051BE6483D4_.wvu.PrintTitles</vt:lpstr>
      <vt:lpstr>'Medium Duty Vehicles (2)'!Z_B85A7A16_0CE5_457E_A142_0051BE6483D4_.wvu.PrintTitles</vt:lpstr>
      <vt:lpstr>'NWCG Engines'!Z_B85A7A16_0CE5_457E_A142_0051BE6483D4_.wvu.PrintTitles</vt:lpstr>
      <vt:lpstr>'NWCG Engines (2)'!Z_B85A7A16_0CE5_457E_A142_0051BE6483D4_.wvu.PrintTitles</vt:lpstr>
      <vt:lpstr>'NWCG Engines (3)'!Z_B85A7A16_0CE5_457E_A142_0051BE6483D4_.wvu.PrintTitles</vt:lpstr>
      <vt:lpstr>'NWCG Tenders'!Z_B85A7A16_0CE5_457E_A142_0051BE6483D4_.wvu.PrintTitles</vt:lpstr>
      <vt:lpstr>'NWCG Tenders (2)'!Z_B85A7A16_0CE5_457E_A142_0051BE6483D4_.wvu.PrintTitles</vt:lpstr>
      <vt:lpstr>'Other Equipment'!Z_B85A7A16_0CE5_457E_A142_0051BE6483D4_.wvu.PrintTitles</vt:lpstr>
      <vt:lpstr>'Other Equipment (2)'!Z_B85A7A16_0CE5_457E_A142_0051BE6483D4_.wvu.PrintTitles</vt:lpstr>
      <vt:lpstr>'Water Handling Equipment'!Z_B85A7A16_0CE5_457E_A142_0051BE6483D4_.wvu.PrintTitles</vt:lpstr>
      <vt:lpstr>'Water Handling Equipment (2)'!Z_B85A7A16_0CE5_457E_A142_0051BE6483D4_.wvu.PrintTitles</vt:lpstr>
    </vt:vector>
  </TitlesOfParts>
  <Company>Arizona Department of Forestry and Fire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Weaver</dc:creator>
  <dc:description>bURN4321</dc:description>
  <cp:lastModifiedBy>Don Weaver</cp:lastModifiedBy>
  <cp:lastPrinted>2019-11-21T22:37:17Z</cp:lastPrinted>
  <dcterms:created xsi:type="dcterms:W3CDTF">2018-10-25T21:59:35Z</dcterms:created>
  <dcterms:modified xsi:type="dcterms:W3CDTF">2019-12-04T21:44:26Z</dcterms:modified>
</cp:coreProperties>
</file>